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4'!$A$1:$H$197</definedName>
  </definedNames>
  <calcPr fullCalcOnLoad="1"/>
</workbook>
</file>

<file path=xl/sharedStrings.xml><?xml version="1.0" encoding="utf-8"?>
<sst xmlns="http://schemas.openxmlformats.org/spreadsheetml/2006/main" count="772" uniqueCount="174">
  <si>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</si>
  <si>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</si>
  <si>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</si>
  <si>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</si>
  <si>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</si>
  <si>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</si>
  <si>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</si>
  <si>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</si>
  <si>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</si>
  <si>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</si>
  <si>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</si>
  <si>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</si>
  <si>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</si>
  <si>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</si>
  <si>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</si>
  <si>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</si>
  <si>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</si>
  <si>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</si>
  <si>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</si>
  <si>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</si>
  <si>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</si>
  <si>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</si>
  <si>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</si>
  <si>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</si>
  <si>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</si>
  <si>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</si>
  <si>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</si>
  <si>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</si>
  <si>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</si>
  <si>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</si>
  <si>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</si>
  <si>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</si>
  <si>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</si>
  <si>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</si>
  <si>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</si>
  <si>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</si>
  <si>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</si>
  <si>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</si>
  <si>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</si>
  <si>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</si>
  <si>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</si>
  <si>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</si>
  <si>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</si>
  <si>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</si>
  <si>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</si>
  <si>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</si>
  <si>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</si>
  <si>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</si>
  <si>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</si>
  <si>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</si>
  <si>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</si>
  <si>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</si>
  <si>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</si>
  <si>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</si>
  <si>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</si>
  <si>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</si>
  <si>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</si>
  <si>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</si>
  <si>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</si>
  <si>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</si>
  <si>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</si>
  <si>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</si>
  <si>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</si>
  <si>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</si>
  <si>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</si>
  <si>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</si>
  <si>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</si>
  <si>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</si>
  <si>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</si>
  <si>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</si>
  <si>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</si>
  <si>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</si>
  <si>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</si>
  <si>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</si>
  <si>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</si>
  <si>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</si>
  <si>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</si>
  <si>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</si>
  <si>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</si>
  <si>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</si>
  <si>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</si>
  <si>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</si>
  <si>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</si>
  <si>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</si>
  <si>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</si>
  <si>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</si>
  <si>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</si>
  <si>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</si>
  <si>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</si>
  <si>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</si>
  <si>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</si>
  <si>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</si>
  <si>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</si>
  <si>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</si>
  <si>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</si>
  <si>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</si>
  <si>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</si>
  <si>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</si>
  <si>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</si>
  <si>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</si>
  <si>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</si>
  <si>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</si>
  <si>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</si>
  <si>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</si>
  <si>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</si>
  <si>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</si>
  <si>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</si>
  <si>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</si>
  <si>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</si>
  <si>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</si>
  <si>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</si>
  <si>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</si>
  <si>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</si>
  <si>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</si>
  <si>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</si>
  <si>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</si>
  <si>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</si>
  <si>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</si>
  <si>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</si>
  <si>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</si>
  <si>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</si>
  <si>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</si>
  <si>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</si>
  <si>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</si>
  <si>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</si>
  <si>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</si>
  <si>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</si>
  <si>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</si>
  <si>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</si>
  <si>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</si>
  <si>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Дополнительное образование детей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</si>
  <si>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</si>
  <si>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</si>
  <si>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</si>
  <si>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</si>
  <si>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</si>
  <si>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</si>
  <si>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</si>
  <si>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</si>
  <si>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</si>
  <si>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</si>
  <si>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</si>
  <si>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</si>
  <si>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</si>
  <si>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</si>
  <si>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</si>
  <si>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</si>
  <si>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</si>
  <si>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</si>
  <si>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</si>
  <si>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</si>
  <si>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</si>
  <si>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</si>
  <si>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</si>
  <si>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</si>
  <si>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</si>
  <si>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</si>
  <si>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</si>
  <si>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</si>
  <si>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</si>
  <si>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</si>
  <si>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</si>
  <si>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</si>
  <si>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</si>
  <si>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</si>
  <si>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</si>
  <si>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</si>
  <si>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</si>
  <si>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</si>
  <si>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</si>
  <si>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</si>
  <si>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</si>
  <si>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Комитет по управлению муниципальным имуществом</t>
  </si>
  <si>
    <t>Приложение № 4                                               к  Решению Собрания представителей муниципального района Сергиевский                                № 19 от "23" декабря 2015 года "О бюджете муниципального района Сергиевский
на 2016 год и на плановый период 2017 и 2018 годов"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</si>
</sst>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13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124.5" customHeight="1">
      <c r="A2" s="21"/>
      <c r="B2" s="21"/>
      <c r="C2" s="21"/>
      <c r="D2" s="21"/>
      <c r="E2" s="21"/>
      <c r="F2" s="44" t="s">
        <v>173</v>
      </c>
      <c r="G2" s="44"/>
      <c r="H2" s="44"/>
      <c r="I2" s="2"/>
    </row>
    <row r="3" spans="1:9" ht="34.5" customHeight="1">
      <c r="A3" s="50" t="s">
        <v>96</v>
      </c>
      <c r="B3" s="50"/>
      <c r="C3" s="50"/>
      <c r="D3" s="50"/>
      <c r="E3" s="50"/>
      <c r="F3" s="50"/>
      <c r="G3" s="50"/>
      <c r="H3" s="50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45" t="s">
        <v>77</v>
      </c>
      <c r="B5" s="48" t="s">
        <v>26</v>
      </c>
      <c r="C5" s="49" t="s">
        <v>0</v>
      </c>
      <c r="D5" s="49" t="s">
        <v>1</v>
      </c>
      <c r="E5" s="49" t="s">
        <v>2</v>
      </c>
      <c r="F5" s="49" t="s">
        <v>3</v>
      </c>
      <c r="G5" s="47" t="s">
        <v>25</v>
      </c>
      <c r="H5" s="47"/>
      <c r="I5" s="4"/>
    </row>
    <row r="6" spans="1:9" ht="81.75" customHeight="1">
      <c r="A6" s="46"/>
      <c r="B6" s="48"/>
      <c r="C6" s="49"/>
      <c r="D6" s="49"/>
      <c r="E6" s="49"/>
      <c r="F6" s="49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8">
        <f>G8</f>
        <v>1419.3527</v>
      </c>
      <c r="H7" s="8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38">
        <f>G9</f>
        <v>1419.3527</v>
      </c>
      <c r="H8" s="38">
        <f>H9</f>
        <v>0</v>
      </c>
      <c r="I8" s="5"/>
    </row>
    <row r="9" spans="1:9" ht="30">
      <c r="A9" s="31">
        <v>600</v>
      </c>
      <c r="B9" s="16" t="s">
        <v>86</v>
      </c>
      <c r="C9" s="7" t="s">
        <v>21</v>
      </c>
      <c r="D9" s="7" t="s">
        <v>24</v>
      </c>
      <c r="E9" s="7" t="s">
        <v>132</v>
      </c>
      <c r="F9" s="7"/>
      <c r="G9" s="38">
        <f>G10+G11</f>
        <v>1419.3527</v>
      </c>
      <c r="H9" s="38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132</v>
      </c>
      <c r="F10" s="7" t="s">
        <v>53</v>
      </c>
      <c r="G10" s="38">
        <v>911.8807</v>
      </c>
      <c r="H10" s="39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132</v>
      </c>
      <c r="F11" s="7" t="s">
        <v>55</v>
      </c>
      <c r="G11" s="38">
        <v>507.472</v>
      </c>
      <c r="H11" s="39">
        <v>0</v>
      </c>
      <c r="I11" s="10" t="s">
        <v>42</v>
      </c>
    </row>
    <row r="12" spans="1:9" ht="15" hidden="1">
      <c r="A12" s="31">
        <v>600</v>
      </c>
      <c r="B12" s="16" t="s">
        <v>58</v>
      </c>
      <c r="C12" s="7" t="s">
        <v>21</v>
      </c>
      <c r="D12" s="7" t="s">
        <v>24</v>
      </c>
      <c r="E12" s="7" t="s">
        <v>97</v>
      </c>
      <c r="F12" s="7" t="s">
        <v>57</v>
      </c>
      <c r="G12" s="38">
        <v>0</v>
      </c>
      <c r="H12" s="39">
        <v>0</v>
      </c>
      <c r="I12" s="10"/>
    </row>
    <row r="13" spans="1:9" ht="31.5">
      <c r="A13" s="19">
        <v>601</v>
      </c>
      <c r="B13" s="12" t="s">
        <v>79</v>
      </c>
      <c r="C13" s="7"/>
      <c r="D13" s="7"/>
      <c r="E13" s="7"/>
      <c r="F13" s="7"/>
      <c r="G13" s="8">
        <f>G17+G23+G34+G39+G54+G61+G85+G88+G97+G103+G108+G117+G91+G47+G64+G69+G100+G14+G76+G73+G80</f>
        <v>264565.37327999994</v>
      </c>
      <c r="H13" s="8">
        <f>H17+H23+H34+H39+H54+H61+H85+H88+H97+H103+H108+H117+H91+H47+H64+H69+H100+H14+H76+H73+H80</f>
        <v>10262.946</v>
      </c>
      <c r="I13" s="10"/>
    </row>
    <row r="14" spans="1:9" ht="45">
      <c r="A14" s="20">
        <v>601</v>
      </c>
      <c r="B14" s="9" t="s">
        <v>95</v>
      </c>
      <c r="C14" s="7" t="s">
        <v>21</v>
      </c>
      <c r="D14" s="7" t="s">
        <v>35</v>
      </c>
      <c r="E14" s="7"/>
      <c r="F14" s="7"/>
      <c r="G14" s="38">
        <f>G15</f>
        <v>1373.00066</v>
      </c>
      <c r="H14" s="38">
        <f>H15</f>
        <v>0</v>
      </c>
      <c r="I14" s="10"/>
    </row>
    <row r="15" spans="1:9" ht="75">
      <c r="A15" s="20">
        <v>601</v>
      </c>
      <c r="B15" s="9" t="s">
        <v>98</v>
      </c>
      <c r="C15" s="7" t="s">
        <v>21</v>
      </c>
      <c r="D15" s="7" t="s">
        <v>35</v>
      </c>
      <c r="E15" s="7" t="s">
        <v>133</v>
      </c>
      <c r="F15" s="15"/>
      <c r="G15" s="38">
        <f>G16</f>
        <v>1373.00066</v>
      </c>
      <c r="H15" s="38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133</v>
      </c>
      <c r="F16" s="7" t="s">
        <v>53</v>
      </c>
      <c r="G16" s="38">
        <v>1373.00066</v>
      </c>
      <c r="H16" s="38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38">
        <f>G18</f>
        <v>37555.29575</v>
      </c>
      <c r="H17" s="38">
        <f>H18</f>
        <v>714</v>
      </c>
      <c r="I17" s="11"/>
    </row>
    <row r="18" spans="1:9" ht="75">
      <c r="A18" s="20">
        <v>601</v>
      </c>
      <c r="B18" s="9" t="s">
        <v>98</v>
      </c>
      <c r="C18" s="7" t="s">
        <v>21</v>
      </c>
      <c r="D18" s="7" t="s">
        <v>22</v>
      </c>
      <c r="E18" s="7" t="s">
        <v>133</v>
      </c>
      <c r="F18" s="7"/>
      <c r="G18" s="38">
        <f>G19+G20+G22+G21</f>
        <v>37555.29575</v>
      </c>
      <c r="H18" s="38">
        <f>H19+H20+H22+H21</f>
        <v>714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133</v>
      </c>
      <c r="F19" s="7" t="s">
        <v>53</v>
      </c>
      <c r="G19" s="38">
        <f>37131.40824-5228.5716</f>
        <v>31902.836639999998</v>
      </c>
      <c r="H19" s="39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133</v>
      </c>
      <c r="F20" s="7" t="s">
        <v>55</v>
      </c>
      <c r="G20" s="38">
        <f>5786.50311-932</f>
        <v>4854.50311</v>
      </c>
      <c r="H20" s="38">
        <v>0</v>
      </c>
      <c r="I20" s="5"/>
    </row>
    <row r="21" spans="1:9" ht="30">
      <c r="A21" s="20">
        <v>601</v>
      </c>
      <c r="B21" s="16" t="s">
        <v>71</v>
      </c>
      <c r="C21" s="7" t="s">
        <v>21</v>
      </c>
      <c r="D21" s="7" t="s">
        <v>22</v>
      </c>
      <c r="E21" s="7" t="s">
        <v>133</v>
      </c>
      <c r="F21" s="7" t="s">
        <v>70</v>
      </c>
      <c r="G21" s="38">
        <v>714</v>
      </c>
      <c r="H21" s="38">
        <v>714</v>
      </c>
      <c r="I21" s="5" t="s">
        <v>41</v>
      </c>
    </row>
    <row r="22" spans="1:9" ht="24.75" customHeight="1">
      <c r="A22" s="20">
        <v>601</v>
      </c>
      <c r="B22" s="16" t="s">
        <v>58</v>
      </c>
      <c r="C22" s="7" t="s">
        <v>21</v>
      </c>
      <c r="D22" s="7" t="s">
        <v>22</v>
      </c>
      <c r="E22" s="7" t="s">
        <v>133</v>
      </c>
      <c r="F22" s="7" t="s">
        <v>57</v>
      </c>
      <c r="G22" s="38">
        <v>83.956</v>
      </c>
      <c r="H22" s="38">
        <v>0</v>
      </c>
      <c r="I22" s="10" t="s">
        <v>42</v>
      </c>
    </row>
    <row r="23" spans="1:9" ht="22.5" customHeight="1">
      <c r="A23" s="20">
        <v>601</v>
      </c>
      <c r="B23" s="30" t="s">
        <v>6</v>
      </c>
      <c r="C23" s="7" t="s">
        <v>21</v>
      </c>
      <c r="D23" s="7" t="s">
        <v>45</v>
      </c>
      <c r="E23" s="7"/>
      <c r="F23" s="7"/>
      <c r="G23" s="38">
        <f>G30+G24+G26</f>
        <v>40826.27734</v>
      </c>
      <c r="H23" s="38">
        <f>H30+H24+H26</f>
        <v>2462</v>
      </c>
      <c r="I23" s="10"/>
    </row>
    <row r="24" spans="1:9" ht="90">
      <c r="A24" s="20">
        <v>601</v>
      </c>
      <c r="B24" s="16" t="s">
        <v>171</v>
      </c>
      <c r="C24" s="7" t="s">
        <v>21</v>
      </c>
      <c r="D24" s="7" t="s">
        <v>45</v>
      </c>
      <c r="E24" s="7" t="s">
        <v>169</v>
      </c>
      <c r="F24" s="7"/>
      <c r="G24" s="38">
        <f>G25</f>
        <v>3054.601</v>
      </c>
      <c r="H24" s="38">
        <f>H25</f>
        <v>0</v>
      </c>
      <c r="I24" s="10" t="s">
        <v>43</v>
      </c>
    </row>
    <row r="25" spans="1:9" ht="45">
      <c r="A25" s="20">
        <v>601</v>
      </c>
      <c r="B25" s="16" t="s">
        <v>56</v>
      </c>
      <c r="C25" s="7" t="s">
        <v>21</v>
      </c>
      <c r="D25" s="7" t="s">
        <v>45</v>
      </c>
      <c r="E25" s="7" t="s">
        <v>169</v>
      </c>
      <c r="F25" s="7" t="s">
        <v>55</v>
      </c>
      <c r="G25" s="38">
        <v>3054.601</v>
      </c>
      <c r="H25" s="38">
        <v>0</v>
      </c>
      <c r="I25" s="10"/>
    </row>
    <row r="26" spans="1:9" ht="60">
      <c r="A26" s="20">
        <v>601</v>
      </c>
      <c r="B26" s="16" t="s">
        <v>118</v>
      </c>
      <c r="C26" s="7" t="s">
        <v>21</v>
      </c>
      <c r="D26" s="7">
        <v>13</v>
      </c>
      <c r="E26" s="7" t="s">
        <v>151</v>
      </c>
      <c r="F26" s="7"/>
      <c r="G26" s="38">
        <f>G27+G28+G29</f>
        <v>12590.89243</v>
      </c>
      <c r="H26" s="38">
        <f>H27+H28+H29</f>
        <v>2229</v>
      </c>
      <c r="I26" s="10"/>
    </row>
    <row r="27" spans="1:9" ht="30">
      <c r="A27" s="20">
        <v>601</v>
      </c>
      <c r="B27" s="16" t="s">
        <v>54</v>
      </c>
      <c r="C27" s="7" t="s">
        <v>21</v>
      </c>
      <c r="D27" s="7">
        <v>13</v>
      </c>
      <c r="E27" s="7" t="s">
        <v>151</v>
      </c>
      <c r="F27" s="7" t="s">
        <v>63</v>
      </c>
      <c r="G27" s="38">
        <v>9204.90043</v>
      </c>
      <c r="H27" s="39">
        <v>812.498</v>
      </c>
      <c r="I27" s="5"/>
    </row>
    <row r="28" spans="1:9" ht="45">
      <c r="A28" s="20">
        <v>601</v>
      </c>
      <c r="B28" s="16" t="s">
        <v>56</v>
      </c>
      <c r="C28" s="7" t="s">
        <v>21</v>
      </c>
      <c r="D28" s="7">
        <v>13</v>
      </c>
      <c r="E28" s="7" t="s">
        <v>151</v>
      </c>
      <c r="F28" s="7" t="s">
        <v>55</v>
      </c>
      <c r="G28" s="38">
        <v>3372.742</v>
      </c>
      <c r="H28" s="39">
        <v>1416.502</v>
      </c>
      <c r="I28" s="10" t="s">
        <v>42</v>
      </c>
    </row>
    <row r="29" spans="1:9" ht="24" customHeight="1">
      <c r="A29" s="20">
        <v>601</v>
      </c>
      <c r="B29" s="16" t="s">
        <v>58</v>
      </c>
      <c r="C29" s="7" t="s">
        <v>21</v>
      </c>
      <c r="D29" s="7">
        <v>13</v>
      </c>
      <c r="E29" s="7" t="s">
        <v>151</v>
      </c>
      <c r="F29" s="7" t="s">
        <v>57</v>
      </c>
      <c r="G29" s="38">
        <v>13.25</v>
      </c>
      <c r="H29" s="39">
        <v>0</v>
      </c>
      <c r="I29" s="5"/>
    </row>
    <row r="30" spans="1:9" s="13" customFormat="1" ht="75">
      <c r="A30" s="20">
        <v>601</v>
      </c>
      <c r="B30" s="9" t="s">
        <v>98</v>
      </c>
      <c r="C30" s="7" t="s">
        <v>21</v>
      </c>
      <c r="D30" s="7">
        <v>13</v>
      </c>
      <c r="E30" s="7" t="s">
        <v>133</v>
      </c>
      <c r="F30" s="7"/>
      <c r="G30" s="38">
        <f>G31+G32+G33</f>
        <v>25180.78391</v>
      </c>
      <c r="H30" s="38">
        <f>H31+H33</f>
        <v>233</v>
      </c>
      <c r="I30" s="5"/>
    </row>
    <row r="31" spans="1:9" s="13" customFormat="1" ht="45">
      <c r="A31" s="20">
        <v>601</v>
      </c>
      <c r="B31" s="16" t="s">
        <v>56</v>
      </c>
      <c r="C31" s="7" t="s">
        <v>21</v>
      </c>
      <c r="D31" s="7">
        <v>13</v>
      </c>
      <c r="E31" s="7" t="s">
        <v>133</v>
      </c>
      <c r="F31" s="7" t="s">
        <v>55</v>
      </c>
      <c r="G31" s="38">
        <f>8469.4+233-2699</f>
        <v>6003.4</v>
      </c>
      <c r="H31" s="39">
        <v>233</v>
      </c>
      <c r="I31" s="5"/>
    </row>
    <row r="32" spans="1:9" s="13" customFormat="1" ht="17.25" customHeight="1">
      <c r="A32" s="20">
        <v>601</v>
      </c>
      <c r="B32" s="16" t="s">
        <v>61</v>
      </c>
      <c r="C32" s="7" t="s">
        <v>21</v>
      </c>
      <c r="D32" s="7">
        <v>13</v>
      </c>
      <c r="E32" s="7" t="s">
        <v>133</v>
      </c>
      <c r="F32" s="7" t="s">
        <v>59</v>
      </c>
      <c r="G32" s="38">
        <f>7701.49277+5188.61587</f>
        <v>12890.108639999999</v>
      </c>
      <c r="H32" s="38">
        <v>0</v>
      </c>
      <c r="I32" s="5"/>
    </row>
    <row r="33" spans="1:9" s="13" customFormat="1" ht="17.25" customHeight="1">
      <c r="A33" s="20">
        <v>601</v>
      </c>
      <c r="B33" s="16" t="s">
        <v>62</v>
      </c>
      <c r="C33" s="7" t="s">
        <v>21</v>
      </c>
      <c r="D33" s="7" t="s">
        <v>45</v>
      </c>
      <c r="E33" s="7" t="s">
        <v>133</v>
      </c>
      <c r="F33" s="7" t="s">
        <v>60</v>
      </c>
      <c r="G33" s="38">
        <v>6287.27527</v>
      </c>
      <c r="H33" s="38">
        <v>0</v>
      </c>
      <c r="I33" s="5"/>
    </row>
    <row r="34" spans="1:9" s="13" customFormat="1" ht="45">
      <c r="A34" s="20">
        <v>601</v>
      </c>
      <c r="B34" s="16" t="s">
        <v>27</v>
      </c>
      <c r="C34" s="7" t="s">
        <v>24</v>
      </c>
      <c r="D34" s="7" t="s">
        <v>36</v>
      </c>
      <c r="E34" s="7"/>
      <c r="F34" s="7"/>
      <c r="G34" s="38">
        <f>G35+G37</f>
        <v>1508.452</v>
      </c>
      <c r="H34" s="38">
        <f>H35+H37</f>
        <v>0</v>
      </c>
      <c r="I34" s="10" t="s">
        <v>42</v>
      </c>
    </row>
    <row r="35" spans="1:9" s="13" customFormat="1" ht="45">
      <c r="A35" s="20">
        <v>601</v>
      </c>
      <c r="B35" s="16" t="s">
        <v>99</v>
      </c>
      <c r="C35" s="7" t="s">
        <v>24</v>
      </c>
      <c r="D35" s="7" t="s">
        <v>36</v>
      </c>
      <c r="E35" s="7" t="s">
        <v>134</v>
      </c>
      <c r="F35" s="7"/>
      <c r="G35" s="38">
        <f>G36</f>
        <v>200</v>
      </c>
      <c r="H35" s="38">
        <f>H36</f>
        <v>0</v>
      </c>
      <c r="I35" s="5"/>
    </row>
    <row r="36" spans="1:9" s="13" customFormat="1" ht="45">
      <c r="A36" s="20">
        <v>601</v>
      </c>
      <c r="B36" s="16" t="s">
        <v>56</v>
      </c>
      <c r="C36" s="7" t="s">
        <v>24</v>
      </c>
      <c r="D36" s="7" t="s">
        <v>36</v>
      </c>
      <c r="E36" s="7" t="s">
        <v>134</v>
      </c>
      <c r="F36" s="7" t="s">
        <v>55</v>
      </c>
      <c r="G36" s="38">
        <v>200</v>
      </c>
      <c r="H36" s="38">
        <v>0</v>
      </c>
      <c r="I36" s="5"/>
    </row>
    <row r="37" spans="1:9" s="13" customFormat="1" ht="75">
      <c r="A37" s="20">
        <v>601</v>
      </c>
      <c r="B37" s="16" t="s">
        <v>100</v>
      </c>
      <c r="C37" s="7" t="s">
        <v>24</v>
      </c>
      <c r="D37" s="7" t="s">
        <v>36</v>
      </c>
      <c r="E37" s="7" t="s">
        <v>135</v>
      </c>
      <c r="F37" s="32"/>
      <c r="G37" s="38">
        <f>G38</f>
        <v>1308.452</v>
      </c>
      <c r="H37" s="38">
        <f>H38</f>
        <v>0</v>
      </c>
      <c r="I37" s="10"/>
    </row>
    <row r="38" spans="1:9" s="13" customFormat="1" ht="45">
      <c r="A38" s="20">
        <v>601</v>
      </c>
      <c r="B38" s="16" t="s">
        <v>56</v>
      </c>
      <c r="C38" s="7" t="s">
        <v>24</v>
      </c>
      <c r="D38" s="7" t="s">
        <v>36</v>
      </c>
      <c r="E38" s="7" t="s">
        <v>135</v>
      </c>
      <c r="F38" s="7" t="s">
        <v>55</v>
      </c>
      <c r="G38" s="38">
        <f>165+120+91.452+932</f>
        <v>1308.452</v>
      </c>
      <c r="H38" s="40">
        <v>0</v>
      </c>
      <c r="I38" s="10"/>
    </row>
    <row r="39" spans="1:9" s="13" customFormat="1" ht="45">
      <c r="A39" s="20">
        <v>601</v>
      </c>
      <c r="B39" s="16" t="s">
        <v>17</v>
      </c>
      <c r="C39" s="7" t="s">
        <v>24</v>
      </c>
      <c r="D39" s="7">
        <v>14</v>
      </c>
      <c r="E39" s="7"/>
      <c r="F39" s="7"/>
      <c r="G39" s="38">
        <f>G40+G45+G42</f>
        <v>1324</v>
      </c>
      <c r="H39" s="38">
        <f>H40+H45+H42</f>
        <v>869</v>
      </c>
      <c r="I39" s="10"/>
    </row>
    <row r="40" spans="1:9" s="13" customFormat="1" ht="60">
      <c r="A40" s="20">
        <v>601</v>
      </c>
      <c r="B40" s="16" t="s">
        <v>101</v>
      </c>
      <c r="C40" s="7" t="s">
        <v>24</v>
      </c>
      <c r="D40" s="7">
        <v>14</v>
      </c>
      <c r="E40" s="7" t="s">
        <v>136</v>
      </c>
      <c r="F40" s="7"/>
      <c r="G40" s="38">
        <f>G41</f>
        <v>400</v>
      </c>
      <c r="H40" s="38">
        <f>H41</f>
        <v>0</v>
      </c>
      <c r="I40" s="10"/>
    </row>
    <row r="41" spans="1:9" s="13" customFormat="1" ht="45">
      <c r="A41" s="20">
        <v>601</v>
      </c>
      <c r="B41" s="16" t="s">
        <v>56</v>
      </c>
      <c r="C41" s="7" t="s">
        <v>24</v>
      </c>
      <c r="D41" s="7" t="s">
        <v>52</v>
      </c>
      <c r="E41" s="7" t="s">
        <v>136</v>
      </c>
      <c r="F41" s="7" t="s">
        <v>55</v>
      </c>
      <c r="G41" s="38">
        <v>400</v>
      </c>
      <c r="H41" s="39">
        <v>0</v>
      </c>
      <c r="I41" s="10"/>
    </row>
    <row r="42" spans="1:9" s="13" customFormat="1" ht="45">
      <c r="A42" s="20">
        <v>601</v>
      </c>
      <c r="B42" s="9" t="s">
        <v>93</v>
      </c>
      <c r="C42" s="7" t="s">
        <v>24</v>
      </c>
      <c r="D42" s="7" t="s">
        <v>52</v>
      </c>
      <c r="E42" s="7" t="s">
        <v>133</v>
      </c>
      <c r="F42" s="7"/>
      <c r="G42" s="38">
        <f>G43+G44</f>
        <v>869</v>
      </c>
      <c r="H42" s="38">
        <f>H43+H44</f>
        <v>869</v>
      </c>
      <c r="I42" s="10"/>
    </row>
    <row r="43" spans="1:9" s="13" customFormat="1" ht="30">
      <c r="A43" s="20">
        <v>601</v>
      </c>
      <c r="B43" s="9" t="s">
        <v>103</v>
      </c>
      <c r="C43" s="7" t="s">
        <v>24</v>
      </c>
      <c r="D43" s="7" t="s">
        <v>52</v>
      </c>
      <c r="E43" s="7" t="s">
        <v>133</v>
      </c>
      <c r="F43" s="7" t="s">
        <v>53</v>
      </c>
      <c r="G43" s="38">
        <v>823.557</v>
      </c>
      <c r="H43" s="39">
        <v>823.557</v>
      </c>
      <c r="I43" s="10"/>
    </row>
    <row r="44" spans="1:9" s="13" customFormat="1" ht="45">
      <c r="A44" s="20">
        <v>601</v>
      </c>
      <c r="B44" s="9" t="s">
        <v>88</v>
      </c>
      <c r="C44" s="7" t="s">
        <v>24</v>
      </c>
      <c r="D44" s="7" t="s">
        <v>52</v>
      </c>
      <c r="E44" s="7" t="s">
        <v>133</v>
      </c>
      <c r="F44" s="7" t="s">
        <v>55</v>
      </c>
      <c r="G44" s="38">
        <v>45.443</v>
      </c>
      <c r="H44" s="39">
        <v>45.443</v>
      </c>
      <c r="I44" s="10"/>
    </row>
    <row r="45" spans="1:9" s="13" customFormat="1" ht="105">
      <c r="A45" s="20">
        <v>601</v>
      </c>
      <c r="B45" s="16" t="s">
        <v>102</v>
      </c>
      <c r="C45" s="7" t="s">
        <v>24</v>
      </c>
      <c r="D45" s="7" t="s">
        <v>52</v>
      </c>
      <c r="E45" s="7" t="s">
        <v>137</v>
      </c>
      <c r="F45" s="7"/>
      <c r="G45" s="38">
        <f>G46</f>
        <v>55</v>
      </c>
      <c r="H45" s="38">
        <f>H46</f>
        <v>0</v>
      </c>
      <c r="I45" s="10"/>
    </row>
    <row r="46" spans="1:9" s="13" customFormat="1" ht="45">
      <c r="A46" s="20">
        <v>601</v>
      </c>
      <c r="B46" s="16" t="s">
        <v>56</v>
      </c>
      <c r="C46" s="7" t="s">
        <v>24</v>
      </c>
      <c r="D46" s="7" t="s">
        <v>52</v>
      </c>
      <c r="E46" s="7" t="s">
        <v>137</v>
      </c>
      <c r="F46" s="7" t="s">
        <v>55</v>
      </c>
      <c r="G46" s="38">
        <v>55</v>
      </c>
      <c r="H46" s="39">
        <v>0</v>
      </c>
      <c r="I46" s="10"/>
    </row>
    <row r="47" spans="1:9" s="13" customFormat="1" ht="23.25" customHeight="1">
      <c r="A47" s="20">
        <v>601</v>
      </c>
      <c r="B47" s="9" t="s">
        <v>87</v>
      </c>
      <c r="C47" s="7" t="s">
        <v>22</v>
      </c>
      <c r="D47" s="7" t="s">
        <v>19</v>
      </c>
      <c r="E47" s="7"/>
      <c r="F47" s="7"/>
      <c r="G47" s="38">
        <f>G48+G52</f>
        <v>4837</v>
      </c>
      <c r="H47" s="38">
        <f>H48+H52</f>
        <v>4837</v>
      </c>
      <c r="I47" s="10"/>
    </row>
    <row r="48" spans="1:9" s="13" customFormat="1" ht="75">
      <c r="A48" s="20">
        <v>601</v>
      </c>
      <c r="B48" s="9" t="s">
        <v>98</v>
      </c>
      <c r="C48" s="7" t="s">
        <v>22</v>
      </c>
      <c r="D48" s="7" t="s">
        <v>19</v>
      </c>
      <c r="E48" s="7" t="s">
        <v>133</v>
      </c>
      <c r="F48" s="7"/>
      <c r="G48" s="38">
        <f>G49</f>
        <v>1800</v>
      </c>
      <c r="H48" s="38">
        <f>H49</f>
        <v>1800</v>
      </c>
      <c r="I48" s="10"/>
    </row>
    <row r="49" spans="1:9" s="13" customFormat="1" ht="45">
      <c r="A49" s="20">
        <v>601</v>
      </c>
      <c r="B49" s="9" t="s">
        <v>93</v>
      </c>
      <c r="C49" s="7" t="s">
        <v>22</v>
      </c>
      <c r="D49" s="7" t="s">
        <v>19</v>
      </c>
      <c r="E49" s="7" t="s">
        <v>133</v>
      </c>
      <c r="F49" s="7"/>
      <c r="G49" s="38">
        <f>G50+G51</f>
        <v>1800</v>
      </c>
      <c r="H49" s="38">
        <f>H50+H51</f>
        <v>1800</v>
      </c>
      <c r="I49" s="10"/>
    </row>
    <row r="50" spans="1:9" s="13" customFormat="1" ht="30">
      <c r="A50" s="20">
        <v>601</v>
      </c>
      <c r="B50" s="9" t="s">
        <v>103</v>
      </c>
      <c r="C50" s="7" t="s">
        <v>22</v>
      </c>
      <c r="D50" s="7" t="s">
        <v>19</v>
      </c>
      <c r="E50" s="7" t="s">
        <v>133</v>
      </c>
      <c r="F50" s="7" t="s">
        <v>53</v>
      </c>
      <c r="G50" s="38">
        <v>1380.12</v>
      </c>
      <c r="H50" s="38">
        <v>1380.12</v>
      </c>
      <c r="I50" s="5"/>
    </row>
    <row r="51" spans="1:9" ht="45">
      <c r="A51" s="20">
        <v>601</v>
      </c>
      <c r="B51" s="9" t="s">
        <v>88</v>
      </c>
      <c r="C51" s="7" t="s">
        <v>22</v>
      </c>
      <c r="D51" s="7" t="s">
        <v>19</v>
      </c>
      <c r="E51" s="7" t="s">
        <v>133</v>
      </c>
      <c r="F51" s="7" t="s">
        <v>55</v>
      </c>
      <c r="G51" s="38">
        <v>419.88</v>
      </c>
      <c r="H51" s="38">
        <v>419.88</v>
      </c>
      <c r="I51" s="5"/>
    </row>
    <row r="52" spans="1:9" ht="75">
      <c r="A52" s="20">
        <v>601</v>
      </c>
      <c r="B52" s="9" t="s">
        <v>131</v>
      </c>
      <c r="C52" s="7" t="s">
        <v>22</v>
      </c>
      <c r="D52" s="7" t="s">
        <v>19</v>
      </c>
      <c r="E52" s="7" t="s">
        <v>138</v>
      </c>
      <c r="F52" s="7"/>
      <c r="G52" s="38">
        <f>G53</f>
        <v>3037</v>
      </c>
      <c r="H52" s="38">
        <f>H53</f>
        <v>3037</v>
      </c>
      <c r="I52" s="10"/>
    </row>
    <row r="53" spans="1:9" ht="48.75" customHeight="1">
      <c r="A53" s="20">
        <v>601</v>
      </c>
      <c r="B53" s="9" t="s">
        <v>65</v>
      </c>
      <c r="C53" s="7" t="s">
        <v>22</v>
      </c>
      <c r="D53" s="7" t="s">
        <v>19</v>
      </c>
      <c r="E53" s="7" t="s">
        <v>138</v>
      </c>
      <c r="F53" s="7" t="s">
        <v>48</v>
      </c>
      <c r="G53" s="38">
        <v>3037</v>
      </c>
      <c r="H53" s="38">
        <v>3037</v>
      </c>
      <c r="I53" s="28" t="e">
        <f>I54+#REF!</f>
        <v>#REF!</v>
      </c>
    </row>
    <row r="54" spans="1:9" ht="25.5" customHeight="1">
      <c r="A54" s="20">
        <v>601</v>
      </c>
      <c r="B54" s="30" t="s">
        <v>28</v>
      </c>
      <c r="C54" s="7" t="s">
        <v>22</v>
      </c>
      <c r="D54" s="7" t="s">
        <v>36</v>
      </c>
      <c r="E54" s="7"/>
      <c r="F54" s="7"/>
      <c r="G54" s="38">
        <f>G55+G57+G59</f>
        <v>24117.50016</v>
      </c>
      <c r="H54" s="38">
        <f>H55+H57+H59</f>
        <v>0</v>
      </c>
      <c r="I54" s="10"/>
    </row>
    <row r="55" spans="1:9" ht="60">
      <c r="A55" s="20">
        <v>601</v>
      </c>
      <c r="B55" s="16" t="s">
        <v>104</v>
      </c>
      <c r="C55" s="7" t="s">
        <v>22</v>
      </c>
      <c r="D55" s="7" t="s">
        <v>36</v>
      </c>
      <c r="E55" s="7" t="s">
        <v>139</v>
      </c>
      <c r="F55" s="7"/>
      <c r="G55" s="38">
        <f>G56</f>
        <v>877.256</v>
      </c>
      <c r="H55" s="38">
        <f>H56</f>
        <v>0</v>
      </c>
      <c r="I55" s="10"/>
    </row>
    <row r="56" spans="1:9" ht="45">
      <c r="A56" s="20">
        <v>601</v>
      </c>
      <c r="B56" s="16" t="s">
        <v>56</v>
      </c>
      <c r="C56" s="7" t="s">
        <v>22</v>
      </c>
      <c r="D56" s="7" t="s">
        <v>36</v>
      </c>
      <c r="E56" s="7" t="s">
        <v>139</v>
      </c>
      <c r="F56" s="7" t="s">
        <v>55</v>
      </c>
      <c r="G56" s="38">
        <v>877.256</v>
      </c>
      <c r="H56" s="38">
        <v>0</v>
      </c>
      <c r="I56" s="10"/>
    </row>
    <row r="57" spans="1:9" ht="75">
      <c r="A57" s="20">
        <v>601</v>
      </c>
      <c r="B57" s="16" t="s">
        <v>119</v>
      </c>
      <c r="C57" s="7" t="s">
        <v>22</v>
      </c>
      <c r="D57" s="7" t="s">
        <v>36</v>
      </c>
      <c r="E57" s="7" t="s">
        <v>152</v>
      </c>
      <c r="F57" s="7"/>
      <c r="G57" s="38">
        <f>G58</f>
        <v>4672.06903</v>
      </c>
      <c r="H57" s="38">
        <f>H58</f>
        <v>0</v>
      </c>
      <c r="I57" s="10"/>
    </row>
    <row r="58" spans="1:9" ht="45">
      <c r="A58" s="20">
        <v>601</v>
      </c>
      <c r="B58" s="16" t="s">
        <v>56</v>
      </c>
      <c r="C58" s="7" t="s">
        <v>22</v>
      </c>
      <c r="D58" s="7" t="s">
        <v>36</v>
      </c>
      <c r="E58" s="7" t="s">
        <v>152</v>
      </c>
      <c r="F58" s="7" t="s">
        <v>55</v>
      </c>
      <c r="G58" s="38">
        <v>4672.06903</v>
      </c>
      <c r="H58" s="38">
        <f>H59</f>
        <v>0</v>
      </c>
      <c r="I58" s="10"/>
    </row>
    <row r="59" spans="1:9" ht="45">
      <c r="A59" s="20">
        <v>601</v>
      </c>
      <c r="B59" s="16" t="s">
        <v>120</v>
      </c>
      <c r="C59" s="7" t="s">
        <v>22</v>
      </c>
      <c r="D59" s="7" t="s">
        <v>36</v>
      </c>
      <c r="E59" s="7" t="s">
        <v>153</v>
      </c>
      <c r="F59" s="7"/>
      <c r="G59" s="38">
        <f>G60</f>
        <v>18568.17513</v>
      </c>
      <c r="H59" s="38">
        <f>H60</f>
        <v>0</v>
      </c>
      <c r="I59" s="10"/>
    </row>
    <row r="60" spans="1:9" ht="45">
      <c r="A60" s="20">
        <v>601</v>
      </c>
      <c r="B60" s="16" t="s">
        <v>56</v>
      </c>
      <c r="C60" s="7" t="s">
        <v>22</v>
      </c>
      <c r="D60" s="7" t="s">
        <v>36</v>
      </c>
      <c r="E60" s="7" t="s">
        <v>153</v>
      </c>
      <c r="F60" s="7" t="s">
        <v>55</v>
      </c>
      <c r="G60" s="38">
        <v>18568.17513</v>
      </c>
      <c r="H60" s="38">
        <v>0</v>
      </c>
      <c r="I60" s="10"/>
    </row>
    <row r="61" spans="1:9" ht="30">
      <c r="A61" s="20">
        <v>601</v>
      </c>
      <c r="B61" s="16" t="s">
        <v>76</v>
      </c>
      <c r="C61" s="7" t="s">
        <v>22</v>
      </c>
      <c r="D61" s="7" t="s">
        <v>75</v>
      </c>
      <c r="E61" s="7"/>
      <c r="F61" s="7"/>
      <c r="G61" s="38">
        <f>G62</f>
        <v>520.6</v>
      </c>
      <c r="H61" s="38">
        <f>H62</f>
        <v>0</v>
      </c>
      <c r="I61" s="10"/>
    </row>
    <row r="62" spans="1:9" ht="45">
      <c r="A62" s="20">
        <v>601</v>
      </c>
      <c r="B62" s="16" t="s">
        <v>105</v>
      </c>
      <c r="C62" s="7" t="s">
        <v>22</v>
      </c>
      <c r="D62" s="7" t="s">
        <v>75</v>
      </c>
      <c r="E62" s="7" t="s">
        <v>140</v>
      </c>
      <c r="F62" s="7"/>
      <c r="G62" s="38">
        <f>G63</f>
        <v>520.6</v>
      </c>
      <c r="H62" s="38">
        <f>H63</f>
        <v>0</v>
      </c>
      <c r="I62" s="10"/>
    </row>
    <row r="63" spans="1:9" ht="51" customHeight="1">
      <c r="A63" s="20">
        <v>601</v>
      </c>
      <c r="B63" s="16" t="s">
        <v>65</v>
      </c>
      <c r="C63" s="7" t="s">
        <v>22</v>
      </c>
      <c r="D63" s="7" t="s">
        <v>75</v>
      </c>
      <c r="E63" s="7" t="s">
        <v>140</v>
      </c>
      <c r="F63" s="7" t="s">
        <v>48</v>
      </c>
      <c r="G63" s="38">
        <v>520.6</v>
      </c>
      <c r="H63" s="38">
        <v>0</v>
      </c>
      <c r="I63" s="10"/>
    </row>
    <row r="64" spans="1:9" ht="24.75" customHeight="1">
      <c r="A64" s="20">
        <v>601</v>
      </c>
      <c r="B64" s="9" t="s">
        <v>12</v>
      </c>
      <c r="C64" s="7" t="s">
        <v>19</v>
      </c>
      <c r="D64" s="7" t="s">
        <v>21</v>
      </c>
      <c r="E64" s="7"/>
      <c r="F64" s="7"/>
      <c r="G64" s="38">
        <f>G65+G67</f>
        <v>9188.189</v>
      </c>
      <c r="H64" s="38">
        <f>H65+H67</f>
        <v>0</v>
      </c>
      <c r="I64" s="10"/>
    </row>
    <row r="65" spans="1:9" ht="75">
      <c r="A65" s="20">
        <v>601</v>
      </c>
      <c r="B65" s="9" t="s">
        <v>106</v>
      </c>
      <c r="C65" s="7" t="s">
        <v>19</v>
      </c>
      <c r="D65" s="7" t="s">
        <v>21</v>
      </c>
      <c r="E65" s="7" t="s">
        <v>141</v>
      </c>
      <c r="F65" s="7"/>
      <c r="G65" s="38">
        <f>G66</f>
        <v>1750.589</v>
      </c>
      <c r="H65" s="38">
        <f>H66</f>
        <v>0</v>
      </c>
      <c r="I65" s="10"/>
    </row>
    <row r="66" spans="1:9" s="13" customFormat="1" ht="45">
      <c r="A66" s="20">
        <v>601</v>
      </c>
      <c r="B66" s="9" t="s">
        <v>90</v>
      </c>
      <c r="C66" s="7" t="s">
        <v>19</v>
      </c>
      <c r="D66" s="7" t="s">
        <v>21</v>
      </c>
      <c r="E66" s="7" t="s">
        <v>141</v>
      </c>
      <c r="F66" s="7" t="s">
        <v>91</v>
      </c>
      <c r="G66" s="38">
        <v>1750.589</v>
      </c>
      <c r="H66" s="38">
        <v>0</v>
      </c>
      <c r="I66" s="5"/>
    </row>
    <row r="67" spans="1:9" s="13" customFormat="1" ht="90">
      <c r="A67" s="20">
        <v>601</v>
      </c>
      <c r="B67" s="16" t="s">
        <v>121</v>
      </c>
      <c r="C67" s="7" t="s">
        <v>19</v>
      </c>
      <c r="D67" s="7" t="s">
        <v>21</v>
      </c>
      <c r="E67" s="7" t="s">
        <v>154</v>
      </c>
      <c r="F67" s="7"/>
      <c r="G67" s="38">
        <f>G68</f>
        <v>7437.6</v>
      </c>
      <c r="H67" s="38">
        <f>H68</f>
        <v>0</v>
      </c>
      <c r="I67" s="5"/>
    </row>
    <row r="68" spans="1:9" ht="20.25" customHeight="1">
      <c r="A68" s="20">
        <v>601</v>
      </c>
      <c r="B68" s="9" t="s">
        <v>67</v>
      </c>
      <c r="C68" s="7" t="s">
        <v>19</v>
      </c>
      <c r="D68" s="7" t="s">
        <v>21</v>
      </c>
      <c r="E68" s="7" t="s">
        <v>154</v>
      </c>
      <c r="F68" s="7" t="s">
        <v>66</v>
      </c>
      <c r="G68" s="38">
        <v>7437.6</v>
      </c>
      <c r="H68" s="40">
        <v>0</v>
      </c>
      <c r="I68" s="5"/>
    </row>
    <row r="69" spans="1:9" s="13" customFormat="1" ht="20.25" customHeight="1">
      <c r="A69" s="20">
        <v>601</v>
      </c>
      <c r="B69" s="9" t="s">
        <v>7</v>
      </c>
      <c r="C69" s="7" t="s">
        <v>19</v>
      </c>
      <c r="D69" s="7" t="s">
        <v>35</v>
      </c>
      <c r="E69" s="7"/>
      <c r="F69" s="7"/>
      <c r="G69" s="38">
        <f>G70</f>
        <v>13683.82848</v>
      </c>
      <c r="H69" s="38">
        <f>H70</f>
        <v>0</v>
      </c>
      <c r="I69" s="5"/>
    </row>
    <row r="70" spans="1:9" s="13" customFormat="1" ht="60">
      <c r="A70" s="20">
        <v>601</v>
      </c>
      <c r="B70" s="9" t="s">
        <v>107</v>
      </c>
      <c r="C70" s="7" t="s">
        <v>19</v>
      </c>
      <c r="D70" s="7" t="s">
        <v>35</v>
      </c>
      <c r="E70" s="7" t="s">
        <v>142</v>
      </c>
      <c r="F70" s="7"/>
      <c r="G70" s="38">
        <f>G72+G71</f>
        <v>13683.82848</v>
      </c>
      <c r="H70" s="38">
        <f>H72+H71</f>
        <v>0</v>
      </c>
      <c r="I70" s="5"/>
    </row>
    <row r="71" spans="1:9" s="13" customFormat="1" ht="45">
      <c r="A71" s="20">
        <v>601</v>
      </c>
      <c r="B71" s="9" t="s">
        <v>56</v>
      </c>
      <c r="C71" s="7" t="s">
        <v>19</v>
      </c>
      <c r="D71" s="7" t="s">
        <v>35</v>
      </c>
      <c r="E71" s="7" t="s">
        <v>142</v>
      </c>
      <c r="F71" s="7" t="s">
        <v>55</v>
      </c>
      <c r="G71" s="38">
        <f>5683.82848+5000</f>
        <v>10683.82848</v>
      </c>
      <c r="H71" s="38">
        <v>0</v>
      </c>
      <c r="I71" s="5"/>
    </row>
    <row r="72" spans="1:9" s="13" customFormat="1" ht="48" customHeight="1">
      <c r="A72" s="20">
        <v>601</v>
      </c>
      <c r="B72" s="9" t="s">
        <v>65</v>
      </c>
      <c r="C72" s="7" t="s">
        <v>19</v>
      </c>
      <c r="D72" s="7" t="s">
        <v>35</v>
      </c>
      <c r="E72" s="7" t="s">
        <v>142</v>
      </c>
      <c r="F72" s="7" t="s">
        <v>48</v>
      </c>
      <c r="G72" s="38">
        <v>3000</v>
      </c>
      <c r="H72" s="38">
        <v>0</v>
      </c>
      <c r="I72" s="5"/>
    </row>
    <row r="73" spans="1:9" s="13" customFormat="1" ht="19.5" customHeight="1">
      <c r="A73" s="20">
        <v>601</v>
      </c>
      <c r="B73" s="16" t="s">
        <v>18</v>
      </c>
      <c r="C73" s="7" t="s">
        <v>19</v>
      </c>
      <c r="D73" s="7" t="s">
        <v>24</v>
      </c>
      <c r="E73" s="34"/>
      <c r="F73" s="7"/>
      <c r="G73" s="38">
        <f>G74</f>
        <v>27245.21287</v>
      </c>
      <c r="H73" s="38">
        <f>H74</f>
        <v>0</v>
      </c>
      <c r="I73" s="5"/>
    </row>
    <row r="74" spans="1:9" ht="45">
      <c r="A74" s="20">
        <v>601</v>
      </c>
      <c r="B74" s="16" t="s">
        <v>120</v>
      </c>
      <c r="C74" s="7" t="s">
        <v>19</v>
      </c>
      <c r="D74" s="7" t="s">
        <v>24</v>
      </c>
      <c r="E74" s="7" t="s">
        <v>153</v>
      </c>
      <c r="F74" s="7"/>
      <c r="G74" s="38">
        <f>G75</f>
        <v>27245.21287</v>
      </c>
      <c r="H74" s="38">
        <f>H75</f>
        <v>0</v>
      </c>
      <c r="I74" s="10" t="s">
        <v>42</v>
      </c>
    </row>
    <row r="75" spans="1:9" ht="45">
      <c r="A75" s="20">
        <v>601</v>
      </c>
      <c r="B75" s="16" t="s">
        <v>56</v>
      </c>
      <c r="C75" s="7" t="s">
        <v>19</v>
      </c>
      <c r="D75" s="7" t="s">
        <v>24</v>
      </c>
      <c r="E75" s="7" t="s">
        <v>153</v>
      </c>
      <c r="F75" s="7" t="s">
        <v>55</v>
      </c>
      <c r="G75" s="38">
        <v>27245.21287</v>
      </c>
      <c r="H75" s="38">
        <v>0</v>
      </c>
      <c r="I75" s="5"/>
    </row>
    <row r="76" spans="1:13" ht="15">
      <c r="A76" s="20">
        <v>601</v>
      </c>
      <c r="B76" s="16" t="s">
        <v>170</v>
      </c>
      <c r="C76" s="7" t="s">
        <v>34</v>
      </c>
      <c r="D76" s="7" t="s">
        <v>21</v>
      </c>
      <c r="E76" s="7"/>
      <c r="F76" s="7"/>
      <c r="G76" s="38">
        <f>G77</f>
        <v>839</v>
      </c>
      <c r="H76" s="38">
        <f>H77</f>
        <v>839</v>
      </c>
      <c r="I76" s="10"/>
      <c r="J76" s="14"/>
      <c r="K76" s="14"/>
      <c r="L76" s="14"/>
      <c r="M76" s="14"/>
    </row>
    <row r="77" spans="1:13" ht="45">
      <c r="A77" s="20">
        <v>601</v>
      </c>
      <c r="B77" s="9" t="s">
        <v>93</v>
      </c>
      <c r="C77" s="7" t="s">
        <v>34</v>
      </c>
      <c r="D77" s="7" t="s">
        <v>21</v>
      </c>
      <c r="E77" s="7" t="s">
        <v>133</v>
      </c>
      <c r="F77" s="7"/>
      <c r="G77" s="38">
        <f>G78+G79</f>
        <v>839</v>
      </c>
      <c r="H77" s="38">
        <f>H78+H79</f>
        <v>839</v>
      </c>
      <c r="I77" s="10"/>
      <c r="J77" s="14"/>
      <c r="K77" s="14"/>
      <c r="L77" s="14"/>
      <c r="M77" s="14"/>
    </row>
    <row r="78" spans="1:13" ht="30">
      <c r="A78" s="20">
        <v>601</v>
      </c>
      <c r="B78" s="9" t="s">
        <v>103</v>
      </c>
      <c r="C78" s="7" t="s">
        <v>34</v>
      </c>
      <c r="D78" s="7" t="s">
        <v>21</v>
      </c>
      <c r="E78" s="7" t="s">
        <v>133</v>
      </c>
      <c r="F78" s="7" t="s">
        <v>53</v>
      </c>
      <c r="G78" s="38">
        <v>799</v>
      </c>
      <c r="H78" s="38">
        <v>799</v>
      </c>
      <c r="I78" s="10"/>
      <c r="J78" s="14"/>
      <c r="K78" s="14"/>
      <c r="L78" s="14"/>
      <c r="M78" s="14"/>
    </row>
    <row r="79" spans="1:13" ht="45">
      <c r="A79" s="20">
        <v>601</v>
      </c>
      <c r="B79" s="9" t="s">
        <v>88</v>
      </c>
      <c r="C79" s="7" t="s">
        <v>34</v>
      </c>
      <c r="D79" s="7" t="s">
        <v>21</v>
      </c>
      <c r="E79" s="7" t="s">
        <v>133</v>
      </c>
      <c r="F79" s="7" t="s">
        <v>55</v>
      </c>
      <c r="G79" s="38">
        <v>40</v>
      </c>
      <c r="H79" s="38">
        <v>40</v>
      </c>
      <c r="I79" s="10"/>
      <c r="J79" s="14"/>
      <c r="K79" s="14"/>
      <c r="L79" s="14"/>
      <c r="M79" s="14"/>
    </row>
    <row r="80" spans="1:13" ht="30">
      <c r="A80" s="20">
        <v>601</v>
      </c>
      <c r="B80" s="35" t="s">
        <v>81</v>
      </c>
      <c r="C80" s="7" t="s">
        <v>34</v>
      </c>
      <c r="D80" s="7" t="s">
        <v>19</v>
      </c>
      <c r="E80" s="7"/>
      <c r="F80" s="7"/>
      <c r="G80" s="38">
        <f>G81+G83</f>
        <v>3859.458</v>
      </c>
      <c r="H80" s="38">
        <f>H81+H83</f>
        <v>0</v>
      </c>
      <c r="I80" s="10"/>
      <c r="J80" s="14"/>
      <c r="K80" s="14"/>
      <c r="L80" s="14"/>
      <c r="M80" s="14"/>
    </row>
    <row r="81" spans="1:13" ht="45">
      <c r="A81" s="20">
        <v>601</v>
      </c>
      <c r="B81" s="16" t="s">
        <v>108</v>
      </c>
      <c r="C81" s="7" t="s">
        <v>34</v>
      </c>
      <c r="D81" s="7" t="s">
        <v>19</v>
      </c>
      <c r="E81" s="7" t="s">
        <v>155</v>
      </c>
      <c r="F81" s="7"/>
      <c r="G81" s="38">
        <f>G82</f>
        <v>3209.458</v>
      </c>
      <c r="H81" s="38">
        <f>H82</f>
        <v>0</v>
      </c>
      <c r="I81" s="10"/>
      <c r="J81" s="14"/>
      <c r="K81" s="14"/>
      <c r="L81" s="14"/>
      <c r="M81" s="14"/>
    </row>
    <row r="82" spans="1:13" ht="45">
      <c r="A82" s="20">
        <v>601</v>
      </c>
      <c r="B82" s="16" t="s">
        <v>56</v>
      </c>
      <c r="C82" s="7" t="s">
        <v>34</v>
      </c>
      <c r="D82" s="7" t="s">
        <v>19</v>
      </c>
      <c r="E82" s="7" t="s">
        <v>155</v>
      </c>
      <c r="F82" s="7" t="s">
        <v>55</v>
      </c>
      <c r="G82" s="38">
        <f>3759.458-180-50-320</f>
        <v>3209.458</v>
      </c>
      <c r="H82" s="40">
        <v>0</v>
      </c>
      <c r="I82" s="10"/>
      <c r="J82" s="14"/>
      <c r="K82" s="14"/>
      <c r="L82" s="14"/>
      <c r="M82" s="14"/>
    </row>
    <row r="83" spans="1:13" ht="45">
      <c r="A83" s="20">
        <v>601</v>
      </c>
      <c r="B83" s="36" t="s">
        <v>122</v>
      </c>
      <c r="C83" s="7" t="s">
        <v>34</v>
      </c>
      <c r="D83" s="7" t="s">
        <v>19</v>
      </c>
      <c r="E83" s="7" t="s">
        <v>156</v>
      </c>
      <c r="F83" s="7"/>
      <c r="G83" s="38">
        <f>G84</f>
        <v>650</v>
      </c>
      <c r="H83" s="38">
        <f>H84</f>
        <v>0</v>
      </c>
      <c r="I83" s="10"/>
      <c r="J83" s="14"/>
      <c r="K83" s="14"/>
      <c r="L83" s="14"/>
      <c r="M83" s="14"/>
    </row>
    <row r="84" spans="1:9" s="13" customFormat="1" ht="45">
      <c r="A84" s="20">
        <v>601</v>
      </c>
      <c r="B84" s="16" t="s">
        <v>56</v>
      </c>
      <c r="C84" s="7" t="s">
        <v>34</v>
      </c>
      <c r="D84" s="7" t="s">
        <v>19</v>
      </c>
      <c r="E84" s="7" t="s">
        <v>156</v>
      </c>
      <c r="F84" s="7" t="s">
        <v>55</v>
      </c>
      <c r="G84" s="38">
        <v>650</v>
      </c>
      <c r="H84" s="40">
        <v>0</v>
      </c>
      <c r="I84" s="5"/>
    </row>
    <row r="85" spans="1:9" s="13" customFormat="1" ht="21" customHeight="1">
      <c r="A85" s="20">
        <v>601</v>
      </c>
      <c r="B85" s="16" t="s">
        <v>13</v>
      </c>
      <c r="C85" s="7" t="s">
        <v>37</v>
      </c>
      <c r="D85" s="7" t="s">
        <v>35</v>
      </c>
      <c r="E85" s="7"/>
      <c r="F85" s="7"/>
      <c r="G85" s="38">
        <f>G86</f>
        <v>62696.45207</v>
      </c>
      <c r="H85" s="38">
        <f>H86</f>
        <v>0</v>
      </c>
      <c r="I85" s="5"/>
    </row>
    <row r="86" spans="1:9" s="13" customFormat="1" ht="75">
      <c r="A86" s="20">
        <v>601</v>
      </c>
      <c r="B86" s="16" t="s">
        <v>98</v>
      </c>
      <c r="C86" s="7" t="s">
        <v>37</v>
      </c>
      <c r="D86" s="7" t="s">
        <v>35</v>
      </c>
      <c r="E86" s="7" t="s">
        <v>143</v>
      </c>
      <c r="F86" s="7"/>
      <c r="G86" s="38">
        <f>G87</f>
        <v>62696.45207</v>
      </c>
      <c r="H86" s="38">
        <f>H87</f>
        <v>0</v>
      </c>
      <c r="I86" s="5"/>
    </row>
    <row r="87" spans="1:9" s="13" customFormat="1" ht="19.5" customHeight="1">
      <c r="A87" s="20">
        <v>601</v>
      </c>
      <c r="B87" s="16" t="s">
        <v>62</v>
      </c>
      <c r="C87" s="7" t="s">
        <v>37</v>
      </c>
      <c r="D87" s="7" t="s">
        <v>35</v>
      </c>
      <c r="E87" s="7" t="s">
        <v>143</v>
      </c>
      <c r="F87" s="7" t="s">
        <v>60</v>
      </c>
      <c r="G87" s="38">
        <v>62696.45207</v>
      </c>
      <c r="H87" s="39">
        <v>0</v>
      </c>
      <c r="I87" s="5"/>
    </row>
    <row r="88" spans="1:9" s="13" customFormat="1" ht="30">
      <c r="A88" s="20">
        <v>601</v>
      </c>
      <c r="B88" s="16" t="s">
        <v>14</v>
      </c>
      <c r="C88" s="7" t="s">
        <v>37</v>
      </c>
      <c r="D88" s="7" t="s">
        <v>19</v>
      </c>
      <c r="E88" s="7"/>
      <c r="F88" s="7"/>
      <c r="G88" s="38">
        <f>G89</f>
        <v>250</v>
      </c>
      <c r="H88" s="38">
        <f>H89</f>
        <v>0</v>
      </c>
      <c r="I88" s="5"/>
    </row>
    <row r="89" spans="1:9" s="13" customFormat="1" ht="45">
      <c r="A89" s="20">
        <v>601</v>
      </c>
      <c r="B89" s="30" t="s">
        <v>109</v>
      </c>
      <c r="C89" s="7" t="s">
        <v>37</v>
      </c>
      <c r="D89" s="7" t="s">
        <v>19</v>
      </c>
      <c r="E89" s="7" t="s">
        <v>144</v>
      </c>
      <c r="F89" s="7"/>
      <c r="G89" s="38">
        <f>G90</f>
        <v>250</v>
      </c>
      <c r="H89" s="38">
        <f>H90</f>
        <v>0</v>
      </c>
      <c r="I89" s="5"/>
    </row>
    <row r="90" spans="1:9" s="13" customFormat="1" ht="45">
      <c r="A90" s="20">
        <v>601</v>
      </c>
      <c r="B90" s="16" t="s">
        <v>56</v>
      </c>
      <c r="C90" s="7" t="s">
        <v>37</v>
      </c>
      <c r="D90" s="7" t="s">
        <v>19</v>
      </c>
      <c r="E90" s="7" t="s">
        <v>144</v>
      </c>
      <c r="F90" s="7" t="s">
        <v>55</v>
      </c>
      <c r="G90" s="38">
        <v>250</v>
      </c>
      <c r="H90" s="39">
        <v>0</v>
      </c>
      <c r="I90" s="5"/>
    </row>
    <row r="91" spans="1:9" s="13" customFormat="1" ht="15">
      <c r="A91" s="20">
        <v>601</v>
      </c>
      <c r="B91" s="9" t="s">
        <v>110</v>
      </c>
      <c r="C91" s="7" t="s">
        <v>37</v>
      </c>
      <c r="D91" s="7" t="s">
        <v>37</v>
      </c>
      <c r="E91" s="7"/>
      <c r="F91" s="7"/>
      <c r="G91" s="38">
        <f>G92+G94</f>
        <v>1609.4854</v>
      </c>
      <c r="H91" s="38">
        <f>H92+H94</f>
        <v>0</v>
      </c>
      <c r="I91" s="5"/>
    </row>
    <row r="92" spans="1:9" s="13" customFormat="1" ht="75">
      <c r="A92" s="20">
        <v>601</v>
      </c>
      <c r="B92" s="9" t="s">
        <v>111</v>
      </c>
      <c r="C92" s="7" t="s">
        <v>37</v>
      </c>
      <c r="D92" s="7" t="s">
        <v>37</v>
      </c>
      <c r="E92" s="7" t="s">
        <v>145</v>
      </c>
      <c r="F92" s="7"/>
      <c r="G92" s="38">
        <f>G93</f>
        <v>1145.4854</v>
      </c>
      <c r="H92" s="38">
        <f>H93</f>
        <v>0</v>
      </c>
      <c r="I92" s="5"/>
    </row>
    <row r="93" spans="1:9" s="13" customFormat="1" ht="21" customHeight="1">
      <c r="A93" s="20">
        <v>601</v>
      </c>
      <c r="B93" s="9" t="s">
        <v>61</v>
      </c>
      <c r="C93" s="7" t="s">
        <v>37</v>
      </c>
      <c r="D93" s="7" t="s">
        <v>37</v>
      </c>
      <c r="E93" s="7" t="s">
        <v>145</v>
      </c>
      <c r="F93" s="7" t="s">
        <v>59</v>
      </c>
      <c r="G93" s="38">
        <f>1145.4854</f>
        <v>1145.4854</v>
      </c>
      <c r="H93" s="38">
        <v>0</v>
      </c>
      <c r="I93" s="5"/>
    </row>
    <row r="94" spans="1:9" s="13" customFormat="1" ht="30">
      <c r="A94" s="20">
        <v>601</v>
      </c>
      <c r="B94" s="9" t="s">
        <v>112</v>
      </c>
      <c r="C94" s="7" t="s">
        <v>37</v>
      </c>
      <c r="D94" s="7" t="s">
        <v>37</v>
      </c>
      <c r="E94" s="7" t="s">
        <v>146</v>
      </c>
      <c r="F94" s="7"/>
      <c r="G94" s="38">
        <f>G95+G96</f>
        <v>464</v>
      </c>
      <c r="H94" s="38">
        <f>H95+H96</f>
        <v>0</v>
      </c>
      <c r="I94" s="10"/>
    </row>
    <row r="95" spans="1:9" s="13" customFormat="1" ht="20.25" customHeight="1">
      <c r="A95" s="20">
        <v>601</v>
      </c>
      <c r="B95" s="9" t="s">
        <v>61</v>
      </c>
      <c r="C95" s="7" t="s">
        <v>37</v>
      </c>
      <c r="D95" s="7" t="s">
        <v>37</v>
      </c>
      <c r="E95" s="7" t="s">
        <v>146</v>
      </c>
      <c r="F95" s="7" t="s">
        <v>59</v>
      </c>
      <c r="G95" s="38">
        <f>84+80</f>
        <v>164</v>
      </c>
      <c r="H95" s="38">
        <v>0</v>
      </c>
      <c r="I95" s="5"/>
    </row>
    <row r="96" spans="1:9" s="13" customFormat="1" ht="20.25" customHeight="1">
      <c r="A96" s="20">
        <v>601</v>
      </c>
      <c r="B96" s="9" t="s">
        <v>62</v>
      </c>
      <c r="C96" s="7" t="s">
        <v>37</v>
      </c>
      <c r="D96" s="7" t="s">
        <v>37</v>
      </c>
      <c r="E96" s="7" t="s">
        <v>146</v>
      </c>
      <c r="F96" s="7" t="s">
        <v>60</v>
      </c>
      <c r="G96" s="38">
        <v>300</v>
      </c>
      <c r="H96" s="38">
        <v>0</v>
      </c>
      <c r="I96" s="5"/>
    </row>
    <row r="97" spans="1:9" s="13" customFormat="1" ht="20.25" customHeight="1">
      <c r="A97" s="20">
        <v>601</v>
      </c>
      <c r="B97" s="33" t="s">
        <v>80</v>
      </c>
      <c r="C97" s="7" t="s">
        <v>37</v>
      </c>
      <c r="D97" s="7" t="s">
        <v>36</v>
      </c>
      <c r="E97" s="7"/>
      <c r="F97" s="7"/>
      <c r="G97" s="38">
        <f>G98</f>
        <v>840.92664</v>
      </c>
      <c r="H97" s="38">
        <f>H98</f>
        <v>0</v>
      </c>
      <c r="I97" s="5"/>
    </row>
    <row r="98" spans="1:9" ht="90">
      <c r="A98" s="20">
        <v>601</v>
      </c>
      <c r="B98" s="9" t="s">
        <v>113</v>
      </c>
      <c r="C98" s="7" t="s">
        <v>37</v>
      </c>
      <c r="D98" s="7" t="s">
        <v>36</v>
      </c>
      <c r="E98" s="7" t="s">
        <v>135</v>
      </c>
      <c r="F98" s="7"/>
      <c r="G98" s="38">
        <f>G99</f>
        <v>840.92664</v>
      </c>
      <c r="H98" s="38">
        <f>H99</f>
        <v>0</v>
      </c>
      <c r="I98" s="5"/>
    </row>
    <row r="99" spans="1:9" ht="19.5" customHeight="1">
      <c r="A99" s="20">
        <v>601</v>
      </c>
      <c r="B99" s="9" t="s">
        <v>62</v>
      </c>
      <c r="C99" s="7" t="s">
        <v>37</v>
      </c>
      <c r="D99" s="7" t="s">
        <v>36</v>
      </c>
      <c r="E99" s="7" t="s">
        <v>135</v>
      </c>
      <c r="F99" s="7" t="s">
        <v>60</v>
      </c>
      <c r="G99" s="38">
        <v>840.92664</v>
      </c>
      <c r="H99" s="38">
        <v>0</v>
      </c>
      <c r="I99" s="10" t="s">
        <v>42</v>
      </c>
    </row>
    <row r="100" spans="1:9" s="13" customFormat="1" ht="30">
      <c r="A100" s="20">
        <v>601</v>
      </c>
      <c r="B100" s="16" t="s">
        <v>89</v>
      </c>
      <c r="C100" s="7" t="s">
        <v>38</v>
      </c>
      <c r="D100" s="7" t="s">
        <v>22</v>
      </c>
      <c r="E100" s="7"/>
      <c r="F100" s="7"/>
      <c r="G100" s="38">
        <f>G101</f>
        <v>158</v>
      </c>
      <c r="H100" s="38">
        <f>H101</f>
        <v>0</v>
      </c>
      <c r="I100" s="5"/>
    </row>
    <row r="101" spans="1:9" s="13" customFormat="1" ht="75">
      <c r="A101" s="20">
        <v>601</v>
      </c>
      <c r="B101" s="9" t="s">
        <v>111</v>
      </c>
      <c r="C101" s="7" t="s">
        <v>38</v>
      </c>
      <c r="D101" s="7" t="s">
        <v>22</v>
      </c>
      <c r="E101" s="7" t="s">
        <v>145</v>
      </c>
      <c r="F101" s="7"/>
      <c r="G101" s="38">
        <f>G102</f>
        <v>158</v>
      </c>
      <c r="H101" s="38">
        <f>H102</f>
        <v>0</v>
      </c>
      <c r="I101" s="5"/>
    </row>
    <row r="102" spans="1:9" s="13" customFormat="1" ht="19.5" customHeight="1">
      <c r="A102" s="20">
        <v>601</v>
      </c>
      <c r="B102" s="9" t="s">
        <v>61</v>
      </c>
      <c r="C102" s="7" t="s">
        <v>38</v>
      </c>
      <c r="D102" s="7" t="s">
        <v>22</v>
      </c>
      <c r="E102" s="7" t="s">
        <v>145</v>
      </c>
      <c r="F102" s="7" t="s">
        <v>59</v>
      </c>
      <c r="G102" s="38">
        <f>45+10+20+13+70</f>
        <v>158</v>
      </c>
      <c r="H102" s="38">
        <v>0</v>
      </c>
      <c r="I102" s="5"/>
    </row>
    <row r="103" spans="1:9" ht="19.5" customHeight="1">
      <c r="A103" s="20">
        <v>601</v>
      </c>
      <c r="B103" s="16" t="s">
        <v>9</v>
      </c>
      <c r="C103" s="7">
        <v>10</v>
      </c>
      <c r="D103" s="7" t="s">
        <v>24</v>
      </c>
      <c r="E103" s="7"/>
      <c r="F103" s="7"/>
      <c r="G103" s="38">
        <f>G104+G106</f>
        <v>1700</v>
      </c>
      <c r="H103" s="38">
        <f>H104+H106</f>
        <v>0</v>
      </c>
      <c r="I103" s="5"/>
    </row>
    <row r="104" spans="1:9" ht="45">
      <c r="A104" s="20">
        <v>601</v>
      </c>
      <c r="B104" s="16" t="s">
        <v>114</v>
      </c>
      <c r="C104" s="7" t="s">
        <v>23</v>
      </c>
      <c r="D104" s="7" t="s">
        <v>24</v>
      </c>
      <c r="E104" s="7" t="s">
        <v>147</v>
      </c>
      <c r="F104" s="7"/>
      <c r="G104" s="38">
        <f>G105</f>
        <v>300</v>
      </c>
      <c r="H104" s="38">
        <f>H105</f>
        <v>0</v>
      </c>
      <c r="I104" s="10"/>
    </row>
    <row r="105" spans="1:9" ht="30">
      <c r="A105" s="20">
        <v>601</v>
      </c>
      <c r="B105" s="9" t="s">
        <v>73</v>
      </c>
      <c r="C105" s="7" t="s">
        <v>23</v>
      </c>
      <c r="D105" s="7" t="s">
        <v>24</v>
      </c>
      <c r="E105" s="7" t="s">
        <v>147</v>
      </c>
      <c r="F105" s="7" t="s">
        <v>72</v>
      </c>
      <c r="G105" s="38">
        <v>300</v>
      </c>
      <c r="H105" s="38">
        <v>0</v>
      </c>
      <c r="I105" s="5"/>
    </row>
    <row r="106" spans="1:9" ht="45">
      <c r="A106" s="20">
        <v>601</v>
      </c>
      <c r="B106" s="16" t="s">
        <v>115</v>
      </c>
      <c r="C106" s="7">
        <v>10</v>
      </c>
      <c r="D106" s="7" t="s">
        <v>24</v>
      </c>
      <c r="E106" s="7" t="s">
        <v>148</v>
      </c>
      <c r="F106" s="7"/>
      <c r="G106" s="38">
        <f>G107</f>
        <v>1400</v>
      </c>
      <c r="H106" s="38">
        <f>H107</f>
        <v>0</v>
      </c>
      <c r="I106" s="10" t="s">
        <v>42</v>
      </c>
    </row>
    <row r="107" spans="1:9" ht="30">
      <c r="A107" s="20">
        <v>601</v>
      </c>
      <c r="B107" s="9" t="s">
        <v>73</v>
      </c>
      <c r="C107" s="7" t="s">
        <v>23</v>
      </c>
      <c r="D107" s="7" t="s">
        <v>24</v>
      </c>
      <c r="E107" s="7" t="s">
        <v>148</v>
      </c>
      <c r="F107" s="7" t="s">
        <v>72</v>
      </c>
      <c r="G107" s="38">
        <v>1400</v>
      </c>
      <c r="H107" s="40">
        <v>0</v>
      </c>
      <c r="I107" s="10" t="s">
        <v>43</v>
      </c>
    </row>
    <row r="108" spans="1:9" ht="21" customHeight="1">
      <c r="A108" s="20">
        <v>601</v>
      </c>
      <c r="B108" s="16" t="s">
        <v>10</v>
      </c>
      <c r="C108" s="7">
        <v>10</v>
      </c>
      <c r="D108" s="7" t="s">
        <v>34</v>
      </c>
      <c r="E108" s="7"/>
      <c r="F108" s="7"/>
      <c r="G108" s="38">
        <f>G109+G114+G111</f>
        <v>1724.9137</v>
      </c>
      <c r="H108" s="38">
        <f>H109+H114+H111</f>
        <v>541.946</v>
      </c>
      <c r="I108" s="10" t="s">
        <v>44</v>
      </c>
    </row>
    <row r="109" spans="1:9" s="13" customFormat="1" ht="30.75">
      <c r="A109" s="20">
        <v>601</v>
      </c>
      <c r="B109" s="16" t="s">
        <v>112</v>
      </c>
      <c r="C109" s="7" t="s">
        <v>23</v>
      </c>
      <c r="D109" s="7" t="s">
        <v>34</v>
      </c>
      <c r="E109" s="7" t="s">
        <v>146</v>
      </c>
      <c r="F109" s="7"/>
      <c r="G109" s="38">
        <f>G110</f>
        <v>750</v>
      </c>
      <c r="H109" s="38">
        <f>H110</f>
        <v>0</v>
      </c>
      <c r="I109" s="8" t="e">
        <f>I110+I112</f>
        <v>#VALUE!</v>
      </c>
    </row>
    <row r="110" spans="1:9" s="13" customFormat="1" ht="21.75" customHeight="1">
      <c r="A110" s="20">
        <v>601</v>
      </c>
      <c r="B110" s="9" t="s">
        <v>62</v>
      </c>
      <c r="C110" s="7" t="s">
        <v>23</v>
      </c>
      <c r="D110" s="7" t="s">
        <v>34</v>
      </c>
      <c r="E110" s="7" t="s">
        <v>146</v>
      </c>
      <c r="F110" s="7" t="s">
        <v>60</v>
      </c>
      <c r="G110" s="38">
        <v>750</v>
      </c>
      <c r="H110" s="38">
        <v>0</v>
      </c>
      <c r="I110" s="5"/>
    </row>
    <row r="111" spans="1:9" ht="45">
      <c r="A111" s="20">
        <v>601</v>
      </c>
      <c r="B111" s="9" t="s">
        <v>93</v>
      </c>
      <c r="C111" s="7" t="s">
        <v>23</v>
      </c>
      <c r="D111" s="7" t="s">
        <v>34</v>
      </c>
      <c r="E111" s="7" t="s">
        <v>133</v>
      </c>
      <c r="F111" s="7"/>
      <c r="G111" s="38">
        <f>G112+G113</f>
        <v>541.946</v>
      </c>
      <c r="H111" s="38">
        <f>H112+H113</f>
        <v>541.946</v>
      </c>
      <c r="I111" s="5"/>
    </row>
    <row r="112" spans="1:9" ht="38.25">
      <c r="A112" s="20">
        <v>601</v>
      </c>
      <c r="B112" s="9" t="s">
        <v>103</v>
      </c>
      <c r="C112" s="7" t="s">
        <v>23</v>
      </c>
      <c r="D112" s="7" t="s">
        <v>34</v>
      </c>
      <c r="E112" s="7" t="s">
        <v>133</v>
      </c>
      <c r="F112" s="7" t="s">
        <v>53</v>
      </c>
      <c r="G112" s="38">
        <f>386.196+66.08952</f>
        <v>452.28552</v>
      </c>
      <c r="H112" s="38">
        <f>386.196+66.08952</f>
        <v>452.28552</v>
      </c>
      <c r="I112" s="10" t="s">
        <v>42</v>
      </c>
    </row>
    <row r="113" spans="1:9" ht="45">
      <c r="A113" s="20">
        <v>601</v>
      </c>
      <c r="B113" s="9" t="s">
        <v>88</v>
      </c>
      <c r="C113" s="7" t="s">
        <v>23</v>
      </c>
      <c r="D113" s="7" t="s">
        <v>34</v>
      </c>
      <c r="E113" s="7" t="s">
        <v>133</v>
      </c>
      <c r="F113" s="7" t="s">
        <v>55</v>
      </c>
      <c r="G113" s="38">
        <f>76.75+12.91048</f>
        <v>89.66048</v>
      </c>
      <c r="H113" s="38">
        <f>76.75+12.91048</f>
        <v>89.66048</v>
      </c>
      <c r="I113" s="10"/>
    </row>
    <row r="114" spans="1:9" s="13" customFormat="1" ht="45">
      <c r="A114" s="20">
        <v>601</v>
      </c>
      <c r="B114" s="16" t="s">
        <v>116</v>
      </c>
      <c r="C114" s="7" t="s">
        <v>23</v>
      </c>
      <c r="D114" s="7" t="s">
        <v>34</v>
      </c>
      <c r="E114" s="7" t="s">
        <v>149</v>
      </c>
      <c r="F114" s="7"/>
      <c r="G114" s="38">
        <f>G115+G116</f>
        <v>432.96770000000004</v>
      </c>
      <c r="H114" s="38">
        <f>H115+H116</f>
        <v>0</v>
      </c>
      <c r="I114" s="5"/>
    </row>
    <row r="115" spans="1:9" s="13" customFormat="1" ht="34.5" customHeight="1">
      <c r="A115" s="20">
        <v>601</v>
      </c>
      <c r="B115" s="16" t="s">
        <v>103</v>
      </c>
      <c r="C115" s="7" t="s">
        <v>23</v>
      </c>
      <c r="D115" s="7" t="s">
        <v>34</v>
      </c>
      <c r="E115" s="7" t="s">
        <v>149</v>
      </c>
      <c r="F115" s="7" t="s">
        <v>53</v>
      </c>
      <c r="G115" s="38">
        <v>65.1677</v>
      </c>
      <c r="H115" s="38">
        <v>0</v>
      </c>
      <c r="I115" s="5"/>
    </row>
    <row r="116" spans="1:9" s="13" customFormat="1" ht="45">
      <c r="A116" s="20">
        <v>601</v>
      </c>
      <c r="B116" s="16" t="s">
        <v>56</v>
      </c>
      <c r="C116" s="7">
        <v>10</v>
      </c>
      <c r="D116" s="7" t="s">
        <v>34</v>
      </c>
      <c r="E116" s="7" t="s">
        <v>149</v>
      </c>
      <c r="F116" s="7" t="s">
        <v>55</v>
      </c>
      <c r="G116" s="38">
        <v>367.8</v>
      </c>
      <c r="H116" s="39">
        <v>0</v>
      </c>
      <c r="I116" s="5"/>
    </row>
    <row r="117" spans="1:9" s="13" customFormat="1" ht="21.75" customHeight="1">
      <c r="A117" s="20">
        <v>601</v>
      </c>
      <c r="B117" s="16" t="s">
        <v>32</v>
      </c>
      <c r="C117" s="7">
        <v>11</v>
      </c>
      <c r="D117" s="7" t="s">
        <v>21</v>
      </c>
      <c r="E117" s="7"/>
      <c r="F117" s="7"/>
      <c r="G117" s="38">
        <f>G118</f>
        <v>28707.78121</v>
      </c>
      <c r="H117" s="38">
        <f>H118</f>
        <v>0</v>
      </c>
      <c r="I117" s="5"/>
    </row>
    <row r="118" spans="1:9" ht="45">
      <c r="A118" s="20">
        <v>601</v>
      </c>
      <c r="B118" s="16" t="s">
        <v>117</v>
      </c>
      <c r="C118" s="7" t="s">
        <v>51</v>
      </c>
      <c r="D118" s="7" t="s">
        <v>21</v>
      </c>
      <c r="E118" s="7" t="s">
        <v>150</v>
      </c>
      <c r="F118" s="7"/>
      <c r="G118" s="38">
        <f>G119</f>
        <v>28707.78121</v>
      </c>
      <c r="H118" s="38">
        <f>H119</f>
        <v>0</v>
      </c>
      <c r="I118" s="5"/>
    </row>
    <row r="119" spans="1:9" ht="20.25" customHeight="1">
      <c r="A119" s="20">
        <v>601</v>
      </c>
      <c r="B119" s="16" t="s">
        <v>62</v>
      </c>
      <c r="C119" s="7" t="s">
        <v>51</v>
      </c>
      <c r="D119" s="7" t="s">
        <v>21</v>
      </c>
      <c r="E119" s="7" t="s">
        <v>150</v>
      </c>
      <c r="F119" s="7" t="s">
        <v>60</v>
      </c>
      <c r="G119" s="38">
        <f>24107.78121+4600</f>
        <v>28707.78121</v>
      </c>
      <c r="H119" s="38">
        <v>0</v>
      </c>
      <c r="I119" s="5"/>
    </row>
    <row r="120" spans="1:9" s="13" customFormat="1" ht="47.25">
      <c r="A120" s="19">
        <v>603</v>
      </c>
      <c r="B120" s="12" t="s">
        <v>92</v>
      </c>
      <c r="C120" s="7"/>
      <c r="D120" s="7"/>
      <c r="E120" s="7"/>
      <c r="F120" s="7"/>
      <c r="G120" s="8">
        <f aca="true" t="shared" si="0" ref="G120:H122">G121</f>
        <v>630.98121</v>
      </c>
      <c r="H120" s="8">
        <f t="shared" si="0"/>
        <v>0</v>
      </c>
      <c r="I120" s="10"/>
    </row>
    <row r="121" spans="1:9" s="13" customFormat="1" ht="45">
      <c r="A121" s="31">
        <v>603</v>
      </c>
      <c r="B121" s="9" t="s">
        <v>33</v>
      </c>
      <c r="C121" s="7" t="s">
        <v>21</v>
      </c>
      <c r="D121" s="7" t="s">
        <v>34</v>
      </c>
      <c r="E121" s="7"/>
      <c r="F121" s="7"/>
      <c r="G121" s="38">
        <f t="shared" si="0"/>
        <v>630.98121</v>
      </c>
      <c r="H121" s="38">
        <f t="shared" si="0"/>
        <v>0</v>
      </c>
      <c r="I121" s="10"/>
    </row>
    <row r="122" spans="1:9" s="13" customFormat="1" ht="60">
      <c r="A122" s="31">
        <v>603</v>
      </c>
      <c r="B122" s="9" t="s">
        <v>123</v>
      </c>
      <c r="C122" s="7" t="s">
        <v>21</v>
      </c>
      <c r="D122" s="7" t="s">
        <v>34</v>
      </c>
      <c r="E122" s="7" t="s">
        <v>157</v>
      </c>
      <c r="F122" s="7"/>
      <c r="G122" s="38">
        <f t="shared" si="0"/>
        <v>630.98121</v>
      </c>
      <c r="H122" s="38">
        <f t="shared" si="0"/>
        <v>0</v>
      </c>
      <c r="I122" s="10"/>
    </row>
    <row r="123" spans="1:9" s="13" customFormat="1" ht="45">
      <c r="A123" s="31">
        <v>603</v>
      </c>
      <c r="B123" s="9" t="s">
        <v>124</v>
      </c>
      <c r="C123" s="7" t="s">
        <v>21</v>
      </c>
      <c r="D123" s="7" t="s">
        <v>34</v>
      </c>
      <c r="E123" s="7" t="s">
        <v>158</v>
      </c>
      <c r="F123" s="7"/>
      <c r="G123" s="38">
        <f>G124+G125</f>
        <v>630.98121</v>
      </c>
      <c r="H123" s="38">
        <f>H124+H125</f>
        <v>0</v>
      </c>
      <c r="I123" s="10"/>
    </row>
    <row r="124" spans="1:9" s="13" customFormat="1" ht="30">
      <c r="A124" s="31">
        <v>603</v>
      </c>
      <c r="B124" s="9" t="s">
        <v>54</v>
      </c>
      <c r="C124" s="7" t="s">
        <v>21</v>
      </c>
      <c r="D124" s="7" t="s">
        <v>34</v>
      </c>
      <c r="E124" s="7" t="s">
        <v>158</v>
      </c>
      <c r="F124" s="7" t="s">
        <v>53</v>
      </c>
      <c r="G124" s="38">
        <v>610.98121</v>
      </c>
      <c r="H124" s="39">
        <v>0</v>
      </c>
      <c r="I124" s="10"/>
    </row>
    <row r="125" spans="1:9" s="13" customFormat="1" ht="45">
      <c r="A125" s="31">
        <v>603</v>
      </c>
      <c r="B125" s="9" t="s">
        <v>56</v>
      </c>
      <c r="C125" s="7" t="s">
        <v>21</v>
      </c>
      <c r="D125" s="7" t="s">
        <v>34</v>
      </c>
      <c r="E125" s="7" t="s">
        <v>158</v>
      </c>
      <c r="F125" s="7" t="s">
        <v>55</v>
      </c>
      <c r="G125" s="38">
        <f>5+15</f>
        <v>20</v>
      </c>
      <c r="H125" s="39">
        <v>0</v>
      </c>
      <c r="I125" s="10"/>
    </row>
    <row r="126" spans="1:9" s="13" customFormat="1" ht="31.5">
      <c r="A126" s="19">
        <v>631</v>
      </c>
      <c r="B126" s="12" t="s">
        <v>82</v>
      </c>
      <c r="C126" s="7"/>
      <c r="D126" s="7"/>
      <c r="E126" s="7"/>
      <c r="F126" s="7"/>
      <c r="G126" s="8">
        <f>G127+G130+G134</f>
        <v>65935.97097</v>
      </c>
      <c r="H126" s="8">
        <f>H127+H130+H134</f>
        <v>16600</v>
      </c>
      <c r="I126" s="5"/>
    </row>
    <row r="127" spans="1:8" ht="21.75" customHeight="1">
      <c r="A127" s="31">
        <v>631</v>
      </c>
      <c r="B127" s="9" t="s">
        <v>130</v>
      </c>
      <c r="C127" s="7" t="s">
        <v>37</v>
      </c>
      <c r="D127" s="7" t="s">
        <v>24</v>
      </c>
      <c r="E127" s="7"/>
      <c r="F127" s="7"/>
      <c r="G127" s="38">
        <f>G128</f>
        <v>10762.86367</v>
      </c>
      <c r="H127" s="38">
        <f>H128</f>
        <v>3949</v>
      </c>
    </row>
    <row r="128" spans="1:8" ht="45">
      <c r="A128" s="31">
        <v>631</v>
      </c>
      <c r="B128" s="9" t="s">
        <v>163</v>
      </c>
      <c r="C128" s="7" t="s">
        <v>37</v>
      </c>
      <c r="D128" s="7" t="s">
        <v>24</v>
      </c>
      <c r="E128" s="7" t="s">
        <v>159</v>
      </c>
      <c r="F128" s="7"/>
      <c r="G128" s="38">
        <f>G129</f>
        <v>10762.86367</v>
      </c>
      <c r="H128" s="38">
        <f>H129</f>
        <v>3949</v>
      </c>
    </row>
    <row r="129" spans="1:8" ht="19.5" customHeight="1">
      <c r="A129" s="31">
        <v>631</v>
      </c>
      <c r="B129" s="9" t="s">
        <v>61</v>
      </c>
      <c r="C129" s="7" t="s">
        <v>37</v>
      </c>
      <c r="D129" s="7" t="s">
        <v>24</v>
      </c>
      <c r="E129" s="7" t="s">
        <v>159</v>
      </c>
      <c r="F129" s="7" t="s">
        <v>59</v>
      </c>
      <c r="G129" s="38">
        <v>10762.86367</v>
      </c>
      <c r="H129" s="38">
        <v>3949</v>
      </c>
    </row>
    <row r="130" spans="1:8" ht="19.5" customHeight="1">
      <c r="A130" s="31">
        <v>631</v>
      </c>
      <c r="B130" s="9" t="s">
        <v>68</v>
      </c>
      <c r="C130" s="7" t="s">
        <v>38</v>
      </c>
      <c r="D130" s="7" t="s">
        <v>21</v>
      </c>
      <c r="E130" s="7"/>
      <c r="F130" s="7"/>
      <c r="G130" s="38">
        <f>G131</f>
        <v>42091.6405</v>
      </c>
      <c r="H130" s="38">
        <f>H131</f>
        <v>12651</v>
      </c>
    </row>
    <row r="131" spans="1:8" ht="45">
      <c r="A131" s="31">
        <v>631</v>
      </c>
      <c r="B131" s="9" t="s">
        <v>164</v>
      </c>
      <c r="C131" s="7" t="s">
        <v>38</v>
      </c>
      <c r="D131" s="7" t="s">
        <v>21</v>
      </c>
      <c r="E131" s="7" t="s">
        <v>159</v>
      </c>
      <c r="F131" s="7"/>
      <c r="G131" s="38">
        <f>G132+G133</f>
        <v>42091.6405</v>
      </c>
      <c r="H131" s="38">
        <f>H132+H133</f>
        <v>12651</v>
      </c>
    </row>
    <row r="132" spans="1:8" ht="19.5" customHeight="1">
      <c r="A132" s="31">
        <v>631</v>
      </c>
      <c r="B132" s="9" t="s">
        <v>61</v>
      </c>
      <c r="C132" s="7" t="s">
        <v>38</v>
      </c>
      <c r="D132" s="7" t="s">
        <v>21</v>
      </c>
      <c r="E132" s="7" t="s">
        <v>159</v>
      </c>
      <c r="F132" s="7" t="s">
        <v>59</v>
      </c>
      <c r="G132" s="38">
        <v>14821.16307</v>
      </c>
      <c r="H132" s="38">
        <v>5822.705</v>
      </c>
    </row>
    <row r="133" spans="1:8" ht="19.5" customHeight="1">
      <c r="A133" s="31">
        <v>631</v>
      </c>
      <c r="B133" s="9" t="s">
        <v>62</v>
      </c>
      <c r="C133" s="7" t="s">
        <v>38</v>
      </c>
      <c r="D133" s="7" t="s">
        <v>21</v>
      </c>
      <c r="E133" s="7" t="s">
        <v>159</v>
      </c>
      <c r="F133" s="7" t="s">
        <v>60</v>
      </c>
      <c r="G133" s="38">
        <v>27270.47743</v>
      </c>
      <c r="H133" s="38">
        <v>6828.295</v>
      </c>
    </row>
    <row r="134" spans="1:8" ht="30">
      <c r="A134" s="31">
        <v>631</v>
      </c>
      <c r="B134" s="9" t="s">
        <v>69</v>
      </c>
      <c r="C134" s="7" t="s">
        <v>38</v>
      </c>
      <c r="D134" s="7" t="s">
        <v>22</v>
      </c>
      <c r="E134" s="7"/>
      <c r="F134" s="7"/>
      <c r="G134" s="38">
        <f>G135+G141</f>
        <v>13081.4668</v>
      </c>
      <c r="H134" s="38">
        <f>H135+H141</f>
        <v>0</v>
      </c>
    </row>
    <row r="135" spans="1:8" ht="45">
      <c r="A135" s="31">
        <v>631</v>
      </c>
      <c r="B135" s="9" t="s">
        <v>164</v>
      </c>
      <c r="C135" s="7" t="s">
        <v>38</v>
      </c>
      <c r="D135" s="7" t="s">
        <v>22</v>
      </c>
      <c r="E135" s="7" t="s">
        <v>159</v>
      </c>
      <c r="F135" s="7"/>
      <c r="G135" s="38">
        <f>G136+G137+G138+G139+G140</f>
        <v>12371.4668</v>
      </c>
      <c r="H135" s="38">
        <f>H136+H137+H138+H139+H140</f>
        <v>0</v>
      </c>
    </row>
    <row r="136" spans="1:8" ht="30">
      <c r="A136" s="31">
        <v>631</v>
      </c>
      <c r="B136" s="9" t="s">
        <v>64</v>
      </c>
      <c r="C136" s="7" t="s">
        <v>38</v>
      </c>
      <c r="D136" s="7" t="s">
        <v>22</v>
      </c>
      <c r="E136" s="7" t="s">
        <v>159</v>
      </c>
      <c r="F136" s="7" t="s">
        <v>63</v>
      </c>
      <c r="G136" s="38">
        <v>9608.3668</v>
      </c>
      <c r="H136" s="39">
        <v>0</v>
      </c>
    </row>
    <row r="137" spans="1:8" ht="45">
      <c r="A137" s="31">
        <v>631</v>
      </c>
      <c r="B137" s="9" t="s">
        <v>56</v>
      </c>
      <c r="C137" s="7" t="s">
        <v>38</v>
      </c>
      <c r="D137" s="7" t="s">
        <v>22</v>
      </c>
      <c r="E137" s="7" t="s">
        <v>159</v>
      </c>
      <c r="F137" s="7" t="s">
        <v>55</v>
      </c>
      <c r="G137" s="38">
        <f>257.1+60</f>
        <v>317.1</v>
      </c>
      <c r="H137" s="38">
        <v>0</v>
      </c>
    </row>
    <row r="138" spans="1:8" ht="18" customHeight="1">
      <c r="A138" s="31">
        <v>631</v>
      </c>
      <c r="B138" s="9" t="s">
        <v>58</v>
      </c>
      <c r="C138" s="7" t="s">
        <v>38</v>
      </c>
      <c r="D138" s="7" t="s">
        <v>22</v>
      </c>
      <c r="E138" s="7" t="s">
        <v>159</v>
      </c>
      <c r="F138" s="7" t="s">
        <v>57</v>
      </c>
      <c r="G138" s="38">
        <v>1</v>
      </c>
      <c r="H138" s="38">
        <v>0</v>
      </c>
    </row>
    <row r="139" spans="1:8" ht="19.5" customHeight="1">
      <c r="A139" s="31">
        <v>631</v>
      </c>
      <c r="B139" s="9" t="s">
        <v>61</v>
      </c>
      <c r="C139" s="7" t="s">
        <v>38</v>
      </c>
      <c r="D139" s="7" t="s">
        <v>22</v>
      </c>
      <c r="E139" s="7" t="s">
        <v>159</v>
      </c>
      <c r="F139" s="7" t="s">
        <v>59</v>
      </c>
      <c r="G139" s="38">
        <v>505</v>
      </c>
      <c r="H139" s="38">
        <v>0</v>
      </c>
    </row>
    <row r="140" spans="1:8" ht="19.5" customHeight="1">
      <c r="A140" s="31">
        <v>631</v>
      </c>
      <c r="B140" s="9" t="s">
        <v>62</v>
      </c>
      <c r="C140" s="7" t="s">
        <v>38</v>
      </c>
      <c r="D140" s="7" t="s">
        <v>22</v>
      </c>
      <c r="E140" s="7" t="s">
        <v>159</v>
      </c>
      <c r="F140" s="7" t="s">
        <v>60</v>
      </c>
      <c r="G140" s="38">
        <f>940+1000</f>
        <v>1940</v>
      </c>
      <c r="H140" s="38">
        <v>0</v>
      </c>
    </row>
    <row r="141" spans="1:8" ht="75">
      <c r="A141" s="31">
        <v>631</v>
      </c>
      <c r="B141" s="9" t="s">
        <v>111</v>
      </c>
      <c r="C141" s="7" t="s">
        <v>38</v>
      </c>
      <c r="D141" s="7" t="s">
        <v>22</v>
      </c>
      <c r="E141" s="7" t="s">
        <v>145</v>
      </c>
      <c r="F141" s="7"/>
      <c r="G141" s="38">
        <f>G142</f>
        <v>710</v>
      </c>
      <c r="H141" s="38">
        <f>H142</f>
        <v>0</v>
      </c>
    </row>
    <row r="142" spans="1:8" ht="20.25" customHeight="1">
      <c r="A142" s="31">
        <v>631</v>
      </c>
      <c r="B142" s="9" t="s">
        <v>62</v>
      </c>
      <c r="C142" s="7" t="s">
        <v>38</v>
      </c>
      <c r="D142" s="7" t="s">
        <v>22</v>
      </c>
      <c r="E142" s="7" t="s">
        <v>145</v>
      </c>
      <c r="F142" s="7" t="s">
        <v>60</v>
      </c>
      <c r="G142" s="38">
        <f>50+100+60+300+200</f>
        <v>710</v>
      </c>
      <c r="H142" s="38">
        <v>0</v>
      </c>
    </row>
    <row r="143" spans="1:8" ht="47.25">
      <c r="A143" s="19">
        <v>633</v>
      </c>
      <c r="B143" s="12" t="s">
        <v>83</v>
      </c>
      <c r="C143" s="23"/>
      <c r="D143" s="23"/>
      <c r="E143" s="23"/>
      <c r="F143" s="23"/>
      <c r="G143" s="41">
        <f>G147+G144</f>
        <v>10056.970000000001</v>
      </c>
      <c r="H143" s="41">
        <f>H147+H144</f>
        <v>9740.970000000001</v>
      </c>
    </row>
    <row r="144" spans="1:8" ht="21.75" customHeight="1">
      <c r="A144" s="37">
        <v>633</v>
      </c>
      <c r="B144" s="9" t="s">
        <v>167</v>
      </c>
      <c r="C144" s="7">
        <v>10</v>
      </c>
      <c r="D144" s="7" t="s">
        <v>22</v>
      </c>
      <c r="E144" s="23"/>
      <c r="F144" s="23"/>
      <c r="G144" s="39">
        <f>G145</f>
        <v>5533</v>
      </c>
      <c r="H144" s="39">
        <f>H145</f>
        <v>5533</v>
      </c>
    </row>
    <row r="145" spans="1:8" ht="90">
      <c r="A145" s="37">
        <v>633</v>
      </c>
      <c r="B145" s="9" t="s">
        <v>166</v>
      </c>
      <c r="C145" s="7">
        <v>10</v>
      </c>
      <c r="D145" s="7" t="s">
        <v>22</v>
      </c>
      <c r="E145" s="7" t="s">
        <v>165</v>
      </c>
      <c r="F145" s="23"/>
      <c r="G145" s="39">
        <f>G146</f>
        <v>5533</v>
      </c>
      <c r="H145" s="39">
        <f>H146</f>
        <v>5533</v>
      </c>
    </row>
    <row r="146" spans="1:8" ht="18" customHeight="1">
      <c r="A146" s="37">
        <v>633</v>
      </c>
      <c r="B146" s="9" t="s">
        <v>168</v>
      </c>
      <c r="C146" s="7">
        <v>10</v>
      </c>
      <c r="D146" s="7" t="s">
        <v>22</v>
      </c>
      <c r="E146" s="7" t="s">
        <v>165</v>
      </c>
      <c r="F146" s="23">
        <v>360</v>
      </c>
      <c r="G146" s="39">
        <v>5533</v>
      </c>
      <c r="H146" s="39">
        <v>5533</v>
      </c>
    </row>
    <row r="147" spans="1:8" ht="18" customHeight="1">
      <c r="A147" s="31">
        <v>633</v>
      </c>
      <c r="B147" s="9" t="s">
        <v>10</v>
      </c>
      <c r="C147" s="7">
        <v>10</v>
      </c>
      <c r="D147" s="7" t="s">
        <v>34</v>
      </c>
      <c r="E147" s="7"/>
      <c r="F147" s="7"/>
      <c r="G147" s="38">
        <f>G151+G148</f>
        <v>4523.97</v>
      </c>
      <c r="H147" s="38">
        <f>H151+H148</f>
        <v>4207.97</v>
      </c>
    </row>
    <row r="148" spans="1:8" ht="90">
      <c r="A148" s="37">
        <v>633</v>
      </c>
      <c r="B148" s="9" t="s">
        <v>166</v>
      </c>
      <c r="C148" s="7">
        <v>10</v>
      </c>
      <c r="D148" s="7" t="s">
        <v>34</v>
      </c>
      <c r="E148" s="7" t="s">
        <v>165</v>
      </c>
      <c r="F148" s="7"/>
      <c r="G148" s="38">
        <f>G149+G150</f>
        <v>4207.97</v>
      </c>
      <c r="H148" s="38">
        <f>H149+H150</f>
        <v>4207.97</v>
      </c>
    </row>
    <row r="149" spans="1:8" ht="30">
      <c r="A149" s="37">
        <v>633</v>
      </c>
      <c r="B149" s="16" t="s">
        <v>54</v>
      </c>
      <c r="C149" s="7">
        <v>10</v>
      </c>
      <c r="D149" s="7" t="s">
        <v>34</v>
      </c>
      <c r="E149" s="7" t="s">
        <v>165</v>
      </c>
      <c r="F149" s="7" t="s">
        <v>53</v>
      </c>
      <c r="G149" s="38">
        <f>2974.163+691.002</f>
        <v>3665.165</v>
      </c>
      <c r="H149" s="38">
        <f>2974.163+691.002</f>
        <v>3665.165</v>
      </c>
    </row>
    <row r="150" spans="1:8" ht="45">
      <c r="A150" s="37">
        <v>633</v>
      </c>
      <c r="B150" s="9" t="s">
        <v>56</v>
      </c>
      <c r="C150" s="7">
        <v>10</v>
      </c>
      <c r="D150" s="7" t="s">
        <v>34</v>
      </c>
      <c r="E150" s="7" t="s">
        <v>165</v>
      </c>
      <c r="F150" s="7" t="s">
        <v>55</v>
      </c>
      <c r="G150" s="38">
        <f>341.807+200.998</f>
        <v>542.8050000000001</v>
      </c>
      <c r="H150" s="38">
        <f>341.807+200.998</f>
        <v>542.8050000000001</v>
      </c>
    </row>
    <row r="151" spans="1:8" ht="30">
      <c r="A151" s="31">
        <v>633</v>
      </c>
      <c r="B151" s="9" t="s">
        <v>112</v>
      </c>
      <c r="C151" s="7">
        <v>10</v>
      </c>
      <c r="D151" s="7" t="s">
        <v>34</v>
      </c>
      <c r="E151" s="7" t="s">
        <v>146</v>
      </c>
      <c r="F151" s="7"/>
      <c r="G151" s="38">
        <f>G152</f>
        <v>316</v>
      </c>
      <c r="H151" s="38">
        <f>H152</f>
        <v>0</v>
      </c>
    </row>
    <row r="152" spans="1:8" ht="45">
      <c r="A152" s="31">
        <v>633</v>
      </c>
      <c r="B152" s="9" t="s">
        <v>56</v>
      </c>
      <c r="C152" s="7">
        <v>10</v>
      </c>
      <c r="D152" s="7" t="s">
        <v>34</v>
      </c>
      <c r="E152" s="7" t="s">
        <v>146</v>
      </c>
      <c r="F152" s="7" t="s">
        <v>55</v>
      </c>
      <c r="G152" s="38">
        <f>150+30+100+36</f>
        <v>316</v>
      </c>
      <c r="H152" s="38">
        <v>0</v>
      </c>
    </row>
    <row r="153" spans="1:8" ht="31.5">
      <c r="A153" s="43">
        <v>696</v>
      </c>
      <c r="B153" s="12" t="s">
        <v>172</v>
      </c>
      <c r="C153" s="7"/>
      <c r="D153" s="7"/>
      <c r="E153" s="7"/>
      <c r="F153" s="7"/>
      <c r="G153" s="8">
        <f>G154+G157</f>
        <v>7927.5716</v>
      </c>
      <c r="H153" s="8">
        <f>H154+H157</f>
        <v>0</v>
      </c>
    </row>
    <row r="154" spans="1:8" ht="21.75" customHeight="1">
      <c r="A154" s="42">
        <v>696</v>
      </c>
      <c r="B154" s="16" t="s">
        <v>5</v>
      </c>
      <c r="C154" s="7" t="s">
        <v>21</v>
      </c>
      <c r="D154" s="7" t="s">
        <v>22</v>
      </c>
      <c r="E154" s="7"/>
      <c r="F154" s="7"/>
      <c r="G154" s="38">
        <f>G155</f>
        <v>5228.5716</v>
      </c>
      <c r="H154" s="38">
        <f>H155</f>
        <v>0</v>
      </c>
    </row>
    <row r="155" spans="1:8" ht="75">
      <c r="A155" s="42">
        <v>696</v>
      </c>
      <c r="B155" s="9" t="s">
        <v>98</v>
      </c>
      <c r="C155" s="7" t="s">
        <v>21</v>
      </c>
      <c r="D155" s="7" t="s">
        <v>22</v>
      </c>
      <c r="E155" s="7" t="s">
        <v>133</v>
      </c>
      <c r="F155" s="7"/>
      <c r="G155" s="38">
        <f>G156</f>
        <v>5228.5716</v>
      </c>
      <c r="H155" s="38">
        <f>H156</f>
        <v>0</v>
      </c>
    </row>
    <row r="156" spans="1:8" ht="30">
      <c r="A156" s="42">
        <v>696</v>
      </c>
      <c r="B156" s="16" t="s">
        <v>54</v>
      </c>
      <c r="C156" s="7" t="s">
        <v>21</v>
      </c>
      <c r="D156" s="7" t="s">
        <v>22</v>
      </c>
      <c r="E156" s="7" t="s">
        <v>133</v>
      </c>
      <c r="F156" s="7" t="s">
        <v>53</v>
      </c>
      <c r="G156" s="38">
        <v>5228.5716</v>
      </c>
      <c r="H156" s="39">
        <v>0</v>
      </c>
    </row>
    <row r="157" spans="1:8" ht="24" customHeight="1">
      <c r="A157" s="42">
        <v>696</v>
      </c>
      <c r="B157" s="30" t="s">
        <v>6</v>
      </c>
      <c r="C157" s="7" t="s">
        <v>21</v>
      </c>
      <c r="D157" s="7" t="s">
        <v>45</v>
      </c>
      <c r="E157" s="7"/>
      <c r="F157" s="7"/>
      <c r="G157" s="38">
        <f>G158</f>
        <v>2699</v>
      </c>
      <c r="H157" s="38">
        <f>H158</f>
        <v>0</v>
      </c>
    </row>
    <row r="158" spans="1:8" ht="75">
      <c r="A158" s="42">
        <v>696</v>
      </c>
      <c r="B158" s="9" t="s">
        <v>98</v>
      </c>
      <c r="C158" s="7" t="s">
        <v>21</v>
      </c>
      <c r="D158" s="7">
        <v>13</v>
      </c>
      <c r="E158" s="7" t="s">
        <v>133</v>
      </c>
      <c r="F158" s="7"/>
      <c r="G158" s="38">
        <f>G159</f>
        <v>2699</v>
      </c>
      <c r="H158" s="38">
        <f>H159+H161</f>
        <v>0</v>
      </c>
    </row>
    <row r="159" spans="1:8" ht="45">
      <c r="A159" s="42">
        <v>696</v>
      </c>
      <c r="B159" s="16" t="s">
        <v>56</v>
      </c>
      <c r="C159" s="7" t="s">
        <v>21</v>
      </c>
      <c r="D159" s="7">
        <v>13</v>
      </c>
      <c r="E159" s="7" t="s">
        <v>133</v>
      </c>
      <c r="F159" s="7" t="s">
        <v>55</v>
      </c>
      <c r="G159" s="38">
        <v>2699</v>
      </c>
      <c r="H159" s="39">
        <v>0</v>
      </c>
    </row>
    <row r="160" spans="1:8" ht="31.5">
      <c r="A160" s="19">
        <v>931</v>
      </c>
      <c r="B160" s="12" t="s">
        <v>84</v>
      </c>
      <c r="C160" s="23"/>
      <c r="D160" s="23"/>
      <c r="E160" s="23"/>
      <c r="F160" s="23"/>
      <c r="G160" s="41">
        <f>G161+G167+G170+G179+G185+G189+G193+G182</f>
        <v>117445.10240999999</v>
      </c>
      <c r="H160" s="41">
        <f>H161+H167+H170+H179+H185+H189+H193+H182</f>
        <v>7662</v>
      </c>
    </row>
    <row r="161" spans="1:8" ht="45">
      <c r="A161" s="31">
        <v>931</v>
      </c>
      <c r="B161" s="9" t="s">
        <v>33</v>
      </c>
      <c r="C161" s="7" t="s">
        <v>21</v>
      </c>
      <c r="D161" s="7" t="s">
        <v>34</v>
      </c>
      <c r="E161" s="7"/>
      <c r="F161" s="7"/>
      <c r="G161" s="38">
        <f>G162</f>
        <v>19488.65868</v>
      </c>
      <c r="H161" s="38">
        <f>H162</f>
        <v>0</v>
      </c>
    </row>
    <row r="162" spans="1:8" ht="60">
      <c r="A162" s="31">
        <v>931</v>
      </c>
      <c r="B162" s="9" t="s">
        <v>123</v>
      </c>
      <c r="C162" s="7" t="s">
        <v>21</v>
      </c>
      <c r="D162" s="7" t="s">
        <v>34</v>
      </c>
      <c r="E162" s="7" t="s">
        <v>157</v>
      </c>
      <c r="F162" s="7"/>
      <c r="G162" s="38">
        <f>G163</f>
        <v>19488.65868</v>
      </c>
      <c r="H162" s="38">
        <f>H163</f>
        <v>0</v>
      </c>
    </row>
    <row r="163" spans="1:8" ht="45">
      <c r="A163" s="31">
        <v>931</v>
      </c>
      <c r="B163" s="9" t="s">
        <v>125</v>
      </c>
      <c r="C163" s="7" t="s">
        <v>21</v>
      </c>
      <c r="D163" s="7" t="s">
        <v>34</v>
      </c>
      <c r="E163" s="7" t="s">
        <v>158</v>
      </c>
      <c r="F163" s="7"/>
      <c r="G163" s="38">
        <f>G164+G165+G166</f>
        <v>19488.65868</v>
      </c>
      <c r="H163" s="38">
        <f>H164+H165+H166</f>
        <v>0</v>
      </c>
    </row>
    <row r="164" spans="1:8" ht="30">
      <c r="A164" s="31">
        <v>931</v>
      </c>
      <c r="B164" s="9" t="s">
        <v>54</v>
      </c>
      <c r="C164" s="7" t="s">
        <v>21</v>
      </c>
      <c r="D164" s="7" t="s">
        <v>34</v>
      </c>
      <c r="E164" s="7" t="s">
        <v>158</v>
      </c>
      <c r="F164" s="7" t="s">
        <v>53</v>
      </c>
      <c r="G164" s="38">
        <v>9432.87803</v>
      </c>
      <c r="H164" s="39">
        <v>0</v>
      </c>
    </row>
    <row r="165" spans="1:8" ht="45">
      <c r="A165" s="31">
        <v>931</v>
      </c>
      <c r="B165" s="9" t="s">
        <v>56</v>
      </c>
      <c r="C165" s="7" t="s">
        <v>21</v>
      </c>
      <c r="D165" s="7" t="s">
        <v>34</v>
      </c>
      <c r="E165" s="7" t="s">
        <v>158</v>
      </c>
      <c r="F165" s="7" t="s">
        <v>55</v>
      </c>
      <c r="G165" s="38">
        <f>1525.15431+8529.62634</f>
        <v>10054.78065</v>
      </c>
      <c r="H165" s="39">
        <v>0</v>
      </c>
    </row>
    <row r="166" spans="1:8" ht="17.25" customHeight="1">
      <c r="A166" s="31">
        <v>931</v>
      </c>
      <c r="B166" s="9" t="s">
        <v>58</v>
      </c>
      <c r="C166" s="7" t="s">
        <v>21</v>
      </c>
      <c r="D166" s="7" t="s">
        <v>34</v>
      </c>
      <c r="E166" s="7" t="s">
        <v>158</v>
      </c>
      <c r="F166" s="7" t="s">
        <v>57</v>
      </c>
      <c r="G166" s="38">
        <v>1</v>
      </c>
      <c r="H166" s="39">
        <v>0</v>
      </c>
    </row>
    <row r="167" spans="1:8" ht="17.25" customHeight="1">
      <c r="A167" s="31">
        <v>931</v>
      </c>
      <c r="B167" s="9" t="s">
        <v>16</v>
      </c>
      <c r="C167" s="7" t="s">
        <v>21</v>
      </c>
      <c r="D167" s="7">
        <v>11</v>
      </c>
      <c r="E167" s="7"/>
      <c r="F167" s="7"/>
      <c r="G167" s="38">
        <f>G168</f>
        <v>1000</v>
      </c>
      <c r="H167" s="38">
        <f>H168</f>
        <v>0</v>
      </c>
    </row>
    <row r="168" spans="1:8" ht="30">
      <c r="A168" s="31">
        <v>931</v>
      </c>
      <c r="B168" s="9" t="s">
        <v>86</v>
      </c>
      <c r="C168" s="7" t="s">
        <v>21</v>
      </c>
      <c r="D168" s="7">
        <v>11</v>
      </c>
      <c r="E168" s="7" t="s">
        <v>132</v>
      </c>
      <c r="F168" s="7"/>
      <c r="G168" s="38">
        <f>G169</f>
        <v>1000</v>
      </c>
      <c r="H168" s="38">
        <f>H169</f>
        <v>0</v>
      </c>
    </row>
    <row r="169" spans="1:8" ht="17.25" customHeight="1">
      <c r="A169" s="31">
        <v>931</v>
      </c>
      <c r="B169" s="9" t="s">
        <v>47</v>
      </c>
      <c r="C169" s="7" t="s">
        <v>21</v>
      </c>
      <c r="D169" s="7">
        <v>11</v>
      </c>
      <c r="E169" s="7" t="s">
        <v>132</v>
      </c>
      <c r="F169" s="7" t="s">
        <v>46</v>
      </c>
      <c r="G169" s="38">
        <v>1000</v>
      </c>
      <c r="H169" s="39">
        <v>0</v>
      </c>
    </row>
    <row r="170" spans="1:8" ht="17.25" customHeight="1">
      <c r="A170" s="31">
        <v>931</v>
      </c>
      <c r="B170" s="9" t="s">
        <v>6</v>
      </c>
      <c r="C170" s="7" t="s">
        <v>21</v>
      </c>
      <c r="D170" s="7" t="s">
        <v>45</v>
      </c>
      <c r="E170" s="23"/>
      <c r="F170" s="23"/>
      <c r="G170" s="39">
        <f>G171+G175+G173</f>
        <v>44050.288889999996</v>
      </c>
      <c r="H170" s="39">
        <f>H171+H175+H173</f>
        <v>6410</v>
      </c>
    </row>
    <row r="171" spans="1:8" ht="60">
      <c r="A171" s="31">
        <v>931</v>
      </c>
      <c r="B171" s="9" t="s">
        <v>126</v>
      </c>
      <c r="C171" s="7" t="s">
        <v>21</v>
      </c>
      <c r="D171" s="7" t="s">
        <v>45</v>
      </c>
      <c r="E171" s="7" t="s">
        <v>160</v>
      </c>
      <c r="F171" s="7"/>
      <c r="G171" s="38">
        <f>G172</f>
        <v>32576.80525</v>
      </c>
      <c r="H171" s="38">
        <f>H172</f>
        <v>0</v>
      </c>
    </row>
    <row r="172" spans="1:8" ht="21" customHeight="1">
      <c r="A172" s="31">
        <v>931</v>
      </c>
      <c r="B172" s="9" t="s">
        <v>61</v>
      </c>
      <c r="C172" s="7" t="s">
        <v>21</v>
      </c>
      <c r="D172" s="7" t="s">
        <v>45</v>
      </c>
      <c r="E172" s="7" t="s">
        <v>160</v>
      </c>
      <c r="F172" s="7" t="s">
        <v>59</v>
      </c>
      <c r="G172" s="38">
        <v>32576.80525</v>
      </c>
      <c r="H172" s="38">
        <v>0</v>
      </c>
    </row>
    <row r="173" spans="1:8" ht="105">
      <c r="A173" s="37">
        <v>931</v>
      </c>
      <c r="B173" s="16" t="s">
        <v>94</v>
      </c>
      <c r="C173" s="7" t="s">
        <v>21</v>
      </c>
      <c r="D173" s="7" t="s">
        <v>34</v>
      </c>
      <c r="E173" s="7" t="s">
        <v>169</v>
      </c>
      <c r="F173" s="7"/>
      <c r="G173" s="38">
        <f>G174</f>
        <v>260.238</v>
      </c>
      <c r="H173" s="38">
        <f>H174</f>
        <v>0</v>
      </c>
    </row>
    <row r="174" spans="1:8" ht="45">
      <c r="A174" s="37">
        <v>931</v>
      </c>
      <c r="B174" s="16" t="s">
        <v>56</v>
      </c>
      <c r="C174" s="7" t="s">
        <v>21</v>
      </c>
      <c r="D174" s="7" t="s">
        <v>34</v>
      </c>
      <c r="E174" s="7" t="s">
        <v>169</v>
      </c>
      <c r="F174" s="7" t="s">
        <v>55</v>
      </c>
      <c r="G174" s="38">
        <v>260.238</v>
      </c>
      <c r="H174" s="38">
        <v>0</v>
      </c>
    </row>
    <row r="175" spans="1:8" ht="60">
      <c r="A175" s="31">
        <v>931</v>
      </c>
      <c r="B175" s="9" t="s">
        <v>123</v>
      </c>
      <c r="C175" s="7" t="s">
        <v>21</v>
      </c>
      <c r="D175" s="7" t="s">
        <v>45</v>
      </c>
      <c r="E175" s="7" t="s">
        <v>157</v>
      </c>
      <c r="F175" s="7"/>
      <c r="G175" s="38">
        <f>G176</f>
        <v>11213.245640000001</v>
      </c>
      <c r="H175" s="38">
        <f>H176</f>
        <v>6410</v>
      </c>
    </row>
    <row r="176" spans="1:8" ht="45">
      <c r="A176" s="31">
        <v>931</v>
      </c>
      <c r="B176" s="9" t="s">
        <v>127</v>
      </c>
      <c r="C176" s="7" t="s">
        <v>21</v>
      </c>
      <c r="D176" s="7" t="s">
        <v>45</v>
      </c>
      <c r="E176" s="7" t="s">
        <v>158</v>
      </c>
      <c r="F176" s="7"/>
      <c r="G176" s="38">
        <f>G178+G177</f>
        <v>11213.245640000001</v>
      </c>
      <c r="H176" s="38">
        <f>H178+H177</f>
        <v>6410</v>
      </c>
    </row>
    <row r="177" spans="1:8" ht="45">
      <c r="A177" s="31">
        <v>931</v>
      </c>
      <c r="B177" s="9" t="s">
        <v>56</v>
      </c>
      <c r="C177" s="7" t="s">
        <v>21</v>
      </c>
      <c r="D177" s="7" t="s">
        <v>45</v>
      </c>
      <c r="E177" s="7" t="s">
        <v>158</v>
      </c>
      <c r="F177" s="7" t="s">
        <v>55</v>
      </c>
      <c r="G177" s="38">
        <v>6410</v>
      </c>
      <c r="H177" s="38">
        <v>6410</v>
      </c>
    </row>
    <row r="178" spans="1:8" ht="20.25" customHeight="1">
      <c r="A178" s="31">
        <v>931</v>
      </c>
      <c r="B178" s="9" t="s">
        <v>61</v>
      </c>
      <c r="C178" s="7" t="s">
        <v>21</v>
      </c>
      <c r="D178" s="7" t="s">
        <v>45</v>
      </c>
      <c r="E178" s="7" t="s">
        <v>158</v>
      </c>
      <c r="F178" s="7" t="s">
        <v>59</v>
      </c>
      <c r="G178" s="38">
        <v>4803.24564</v>
      </c>
      <c r="H178" s="38">
        <v>0</v>
      </c>
    </row>
    <row r="179" spans="1:8" ht="20.25" customHeight="1">
      <c r="A179" s="31">
        <v>931</v>
      </c>
      <c r="B179" s="9" t="s">
        <v>11</v>
      </c>
      <c r="C179" s="7" t="s">
        <v>22</v>
      </c>
      <c r="D179" s="7" t="s">
        <v>38</v>
      </c>
      <c r="E179" s="7"/>
      <c r="F179" s="7"/>
      <c r="G179" s="38">
        <f>G180</f>
        <v>2250</v>
      </c>
      <c r="H179" s="38">
        <f>H180</f>
        <v>0</v>
      </c>
    </row>
    <row r="180" spans="1:8" ht="60">
      <c r="A180" s="31">
        <v>931</v>
      </c>
      <c r="B180" s="9" t="s">
        <v>126</v>
      </c>
      <c r="C180" s="7" t="s">
        <v>22</v>
      </c>
      <c r="D180" s="7" t="s">
        <v>38</v>
      </c>
      <c r="E180" s="7" t="s">
        <v>160</v>
      </c>
      <c r="F180" s="7"/>
      <c r="G180" s="38">
        <f>G181</f>
        <v>2250</v>
      </c>
      <c r="H180" s="38">
        <f>H181</f>
        <v>0</v>
      </c>
    </row>
    <row r="181" spans="1:8" ht="49.5" customHeight="1">
      <c r="A181" s="31">
        <v>931</v>
      </c>
      <c r="B181" s="9" t="s">
        <v>65</v>
      </c>
      <c r="C181" s="7" t="s">
        <v>22</v>
      </c>
      <c r="D181" s="7" t="s">
        <v>38</v>
      </c>
      <c r="E181" s="7" t="s">
        <v>160</v>
      </c>
      <c r="F181" s="7" t="s">
        <v>48</v>
      </c>
      <c r="G181" s="38">
        <v>2250</v>
      </c>
      <c r="H181" s="39">
        <v>0</v>
      </c>
    </row>
    <row r="182" spans="1:8" ht="21" customHeight="1">
      <c r="A182" s="31">
        <v>931</v>
      </c>
      <c r="B182" s="16" t="s">
        <v>8</v>
      </c>
      <c r="C182" s="7">
        <v>10</v>
      </c>
      <c r="D182" s="7" t="s">
        <v>21</v>
      </c>
      <c r="E182" s="7"/>
      <c r="F182" s="7"/>
      <c r="G182" s="38">
        <f>G183</f>
        <v>3700</v>
      </c>
      <c r="H182" s="38">
        <f>H183</f>
        <v>0</v>
      </c>
    </row>
    <row r="183" spans="1:8" ht="30">
      <c r="A183" s="31">
        <v>931</v>
      </c>
      <c r="B183" s="16" t="s">
        <v>86</v>
      </c>
      <c r="C183" s="7">
        <v>10</v>
      </c>
      <c r="D183" s="7" t="s">
        <v>21</v>
      </c>
      <c r="E183" s="7" t="s">
        <v>132</v>
      </c>
      <c r="F183" s="7"/>
      <c r="G183" s="38">
        <f>G184</f>
        <v>3700</v>
      </c>
      <c r="H183" s="38">
        <f>H184</f>
        <v>0</v>
      </c>
    </row>
    <row r="184" spans="1:8" ht="30">
      <c r="A184" s="31">
        <v>931</v>
      </c>
      <c r="B184" s="16" t="s">
        <v>71</v>
      </c>
      <c r="C184" s="7">
        <v>10</v>
      </c>
      <c r="D184" s="7" t="s">
        <v>21</v>
      </c>
      <c r="E184" s="7" t="s">
        <v>132</v>
      </c>
      <c r="F184" s="7" t="s">
        <v>70</v>
      </c>
      <c r="G184" s="38">
        <v>3700</v>
      </c>
      <c r="H184" s="39">
        <v>0</v>
      </c>
    </row>
    <row r="185" spans="1:8" ht="30">
      <c r="A185" s="31">
        <v>931</v>
      </c>
      <c r="B185" s="9" t="s">
        <v>29</v>
      </c>
      <c r="C185" s="7">
        <v>13</v>
      </c>
      <c r="D185" s="7" t="s">
        <v>21</v>
      </c>
      <c r="E185" s="7"/>
      <c r="F185" s="7"/>
      <c r="G185" s="38">
        <f aca="true" t="shared" si="1" ref="G185:H187">G186</f>
        <v>3126.28628</v>
      </c>
      <c r="H185" s="38">
        <f t="shared" si="1"/>
        <v>0</v>
      </c>
    </row>
    <row r="186" spans="1:8" ht="60">
      <c r="A186" s="31">
        <v>931</v>
      </c>
      <c r="B186" s="9" t="s">
        <v>123</v>
      </c>
      <c r="C186" s="7">
        <v>13</v>
      </c>
      <c r="D186" s="7" t="s">
        <v>21</v>
      </c>
      <c r="E186" s="7" t="s">
        <v>157</v>
      </c>
      <c r="F186" s="7"/>
      <c r="G186" s="38">
        <f t="shared" si="1"/>
        <v>3126.28628</v>
      </c>
      <c r="H186" s="38">
        <f t="shared" si="1"/>
        <v>0</v>
      </c>
    </row>
    <row r="187" spans="1:8" ht="45">
      <c r="A187" s="31">
        <v>931</v>
      </c>
      <c r="B187" s="9" t="s">
        <v>128</v>
      </c>
      <c r="C187" s="7">
        <v>13</v>
      </c>
      <c r="D187" s="7" t="s">
        <v>21</v>
      </c>
      <c r="E187" s="7" t="s">
        <v>161</v>
      </c>
      <c r="F187" s="7"/>
      <c r="G187" s="38">
        <f t="shared" si="1"/>
        <v>3126.28628</v>
      </c>
      <c r="H187" s="38">
        <f t="shared" si="1"/>
        <v>0</v>
      </c>
    </row>
    <row r="188" spans="1:8" ht="22.5" customHeight="1">
      <c r="A188" s="31">
        <v>931</v>
      </c>
      <c r="B188" s="9" t="s">
        <v>15</v>
      </c>
      <c r="C188" s="7" t="s">
        <v>45</v>
      </c>
      <c r="D188" s="7" t="s">
        <v>21</v>
      </c>
      <c r="E188" s="7" t="s">
        <v>161</v>
      </c>
      <c r="F188" s="7" t="s">
        <v>49</v>
      </c>
      <c r="G188" s="38">
        <v>3126.28628</v>
      </c>
      <c r="H188" s="39">
        <v>0</v>
      </c>
    </row>
    <row r="189" spans="1:8" ht="45">
      <c r="A189" s="31">
        <v>931</v>
      </c>
      <c r="B189" s="9" t="s">
        <v>31</v>
      </c>
      <c r="C189" s="7">
        <v>14</v>
      </c>
      <c r="D189" s="7" t="s">
        <v>21</v>
      </c>
      <c r="E189" s="7"/>
      <c r="F189" s="7"/>
      <c r="G189" s="38">
        <f aca="true" t="shared" si="2" ref="G189:H191">G190</f>
        <v>31252</v>
      </c>
      <c r="H189" s="38">
        <f t="shared" si="2"/>
        <v>1252</v>
      </c>
    </row>
    <row r="190" spans="1:8" ht="60">
      <c r="A190" s="31">
        <v>931</v>
      </c>
      <c r="B190" s="9" t="s">
        <v>123</v>
      </c>
      <c r="C190" s="7" t="s">
        <v>52</v>
      </c>
      <c r="D190" s="7" t="s">
        <v>21</v>
      </c>
      <c r="E190" s="7" t="s">
        <v>157</v>
      </c>
      <c r="F190" s="7"/>
      <c r="G190" s="38">
        <f t="shared" si="2"/>
        <v>31252</v>
      </c>
      <c r="H190" s="38">
        <f t="shared" si="2"/>
        <v>1252</v>
      </c>
    </row>
    <row r="191" spans="1:8" ht="45">
      <c r="A191" s="31">
        <v>931</v>
      </c>
      <c r="B191" s="9" t="s">
        <v>129</v>
      </c>
      <c r="C191" s="7" t="s">
        <v>52</v>
      </c>
      <c r="D191" s="7" t="s">
        <v>21</v>
      </c>
      <c r="E191" s="7" t="s">
        <v>162</v>
      </c>
      <c r="F191" s="7"/>
      <c r="G191" s="38">
        <f t="shared" si="2"/>
        <v>31252</v>
      </c>
      <c r="H191" s="38">
        <f t="shared" si="2"/>
        <v>1252</v>
      </c>
    </row>
    <row r="192" spans="1:8" ht="17.25" customHeight="1">
      <c r="A192" s="31">
        <v>931</v>
      </c>
      <c r="B192" s="9" t="s">
        <v>39</v>
      </c>
      <c r="C192" s="7" t="s">
        <v>52</v>
      </c>
      <c r="D192" s="7" t="s">
        <v>21</v>
      </c>
      <c r="E192" s="7" t="s">
        <v>162</v>
      </c>
      <c r="F192" s="7" t="s">
        <v>74</v>
      </c>
      <c r="G192" s="38">
        <f>30000+1252</f>
        <v>31252</v>
      </c>
      <c r="H192" s="38">
        <v>1252</v>
      </c>
    </row>
    <row r="193" spans="1:8" ht="17.25" customHeight="1">
      <c r="A193" s="31">
        <v>931</v>
      </c>
      <c r="B193" s="9" t="s">
        <v>50</v>
      </c>
      <c r="C193" s="7" t="s">
        <v>52</v>
      </c>
      <c r="D193" s="7" t="s">
        <v>35</v>
      </c>
      <c r="E193" s="7"/>
      <c r="F193" s="7"/>
      <c r="G193" s="38">
        <f aca="true" t="shared" si="3" ref="G193:H195">G194</f>
        <v>12577.86856</v>
      </c>
      <c r="H193" s="38">
        <f t="shared" si="3"/>
        <v>0</v>
      </c>
    </row>
    <row r="194" spans="1:8" ht="60">
      <c r="A194" s="31">
        <v>931</v>
      </c>
      <c r="B194" s="9" t="s">
        <v>123</v>
      </c>
      <c r="C194" s="7" t="s">
        <v>52</v>
      </c>
      <c r="D194" s="7" t="s">
        <v>35</v>
      </c>
      <c r="E194" s="7" t="s">
        <v>157</v>
      </c>
      <c r="F194" s="7"/>
      <c r="G194" s="38">
        <f t="shared" si="3"/>
        <v>12577.86856</v>
      </c>
      <c r="H194" s="38">
        <f t="shared" si="3"/>
        <v>0</v>
      </c>
    </row>
    <row r="195" spans="1:8" ht="45">
      <c r="A195" s="31">
        <v>931</v>
      </c>
      <c r="B195" s="9" t="s">
        <v>129</v>
      </c>
      <c r="C195" s="7" t="s">
        <v>52</v>
      </c>
      <c r="D195" s="7" t="s">
        <v>35</v>
      </c>
      <c r="E195" s="7" t="s">
        <v>162</v>
      </c>
      <c r="F195" s="7"/>
      <c r="G195" s="38">
        <f t="shared" si="3"/>
        <v>12577.86856</v>
      </c>
      <c r="H195" s="38">
        <f t="shared" si="3"/>
        <v>0</v>
      </c>
    </row>
    <row r="196" spans="1:8" ht="18" customHeight="1">
      <c r="A196" s="31">
        <v>931</v>
      </c>
      <c r="B196" s="9" t="s">
        <v>39</v>
      </c>
      <c r="C196" s="7">
        <v>14</v>
      </c>
      <c r="D196" s="7" t="s">
        <v>35</v>
      </c>
      <c r="E196" s="7" t="s">
        <v>162</v>
      </c>
      <c r="F196" s="7" t="s">
        <v>74</v>
      </c>
      <c r="G196" s="39">
        <f>10577.86856+2000</f>
        <v>12577.86856</v>
      </c>
      <c r="H196" s="39">
        <v>0</v>
      </c>
    </row>
    <row r="197" spans="1:8" ht="18" customHeight="1">
      <c r="A197" s="31"/>
      <c r="B197" s="17" t="s">
        <v>85</v>
      </c>
      <c r="C197" s="23"/>
      <c r="D197" s="23"/>
      <c r="E197" s="23"/>
      <c r="F197" s="23"/>
      <c r="G197" s="41">
        <f>G7+G13+G126+G143+G160+G120+G153</f>
        <v>467981.3221699999</v>
      </c>
      <c r="H197" s="41">
        <f>H7+H13+H126+H143+H160+H120+H153</f>
        <v>44265.916</v>
      </c>
    </row>
    <row r="198" ht="14.25">
      <c r="A198" s="18"/>
    </row>
    <row r="199" ht="14.25">
      <c r="A199" s="18"/>
    </row>
    <row r="200" ht="14.25">
      <c r="A200" s="18"/>
    </row>
    <row r="201" ht="14.25">
      <c r="A201" s="18"/>
    </row>
    <row r="202" spans="1:8" ht="14.25">
      <c r="A202" s="18"/>
      <c r="G202" s="1"/>
      <c r="H202" s="1"/>
    </row>
    <row r="203" spans="1:8" ht="14.25">
      <c r="A203" s="18"/>
      <c r="G203" s="1"/>
      <c r="H203" s="1"/>
    </row>
    <row r="204" spans="1:8" ht="14.25">
      <c r="A204" s="18"/>
      <c r="G204" s="1"/>
      <c r="H204" s="1"/>
    </row>
    <row r="205" spans="1:8" ht="14.25">
      <c r="A205" s="18"/>
      <c r="G205" s="1"/>
      <c r="H205" s="1"/>
    </row>
    <row r="206" spans="1:8" ht="14.25">
      <c r="A206" s="18"/>
      <c r="G206" s="1"/>
      <c r="H206" s="1"/>
    </row>
    <row r="207" spans="1:8" ht="14.25">
      <c r="A207" s="18"/>
      <c r="G207" s="1"/>
      <c r="H207" s="1"/>
    </row>
    <row r="208" spans="1:8" ht="14.25">
      <c r="A208" s="18"/>
      <c r="G208" s="1"/>
      <c r="H208" s="1"/>
    </row>
    <row r="209" spans="1:8" ht="14.25">
      <c r="A209" s="18"/>
      <c r="G209" s="1"/>
      <c r="H209" s="1"/>
    </row>
    <row r="210" spans="1:8" ht="14.25">
      <c r="A210" s="18"/>
      <c r="G210" s="1"/>
      <c r="H210" s="1"/>
    </row>
    <row r="211" spans="1:8" ht="14.25">
      <c r="A211" s="18"/>
      <c r="G211" s="1"/>
      <c r="H211" s="1"/>
    </row>
    <row r="212" spans="1:8" ht="14.25">
      <c r="A212" s="18"/>
      <c r="G212" s="1"/>
      <c r="H212" s="1"/>
    </row>
    <row r="213" spans="1:8" ht="14.25">
      <c r="A213" s="18"/>
      <c r="G213" s="1"/>
      <c r="H213" s="1"/>
    </row>
    <row r="214" spans="1:8" ht="14.25">
      <c r="A214" s="18"/>
      <c r="G214" s="1"/>
      <c r="H214" s="1"/>
    </row>
    <row r="215" spans="1:8" ht="14.25">
      <c r="A215" s="18"/>
      <c r="G215" s="1"/>
      <c r="H215" s="1"/>
    </row>
    <row r="216" spans="1:8" ht="14.25">
      <c r="A216" s="18"/>
      <c r="G216" s="1"/>
      <c r="H216" s="1"/>
    </row>
    <row r="217" spans="1:8" ht="14.25">
      <c r="A217" s="18"/>
      <c r="G217" s="1"/>
      <c r="H217" s="1"/>
    </row>
    <row r="218" spans="1:8" ht="14.25">
      <c r="A218" s="18"/>
      <c r="G218" s="1"/>
      <c r="H218" s="1"/>
    </row>
    <row r="219" spans="1:8" ht="14.25">
      <c r="A219" s="18"/>
      <c r="G219" s="1"/>
      <c r="H219" s="1"/>
    </row>
    <row r="220" spans="1:8" ht="14.25">
      <c r="A220" s="18"/>
      <c r="G220" s="1"/>
      <c r="H220" s="1"/>
    </row>
    <row r="221" spans="1:8" ht="14.25">
      <c r="A221" s="18"/>
      <c r="G221" s="1"/>
      <c r="H221" s="1"/>
    </row>
    <row r="222" spans="1:8" ht="14.25">
      <c r="A222" s="18"/>
      <c r="G222" s="1"/>
      <c r="H222" s="1"/>
    </row>
    <row r="223" spans="1:8" ht="14.25">
      <c r="A223" s="18"/>
      <c r="G223" s="1"/>
      <c r="H223" s="1"/>
    </row>
    <row r="224" spans="1:8" ht="14.25">
      <c r="A224" s="18"/>
      <c r="G224" s="1"/>
      <c r="H224" s="1"/>
    </row>
    <row r="225" spans="1:8" ht="14.25">
      <c r="A225" s="18"/>
      <c r="G225" s="1"/>
      <c r="H225" s="1"/>
    </row>
    <row r="226" spans="1:8" ht="14.25">
      <c r="A226" s="18"/>
      <c r="G226" s="1"/>
      <c r="H226" s="1"/>
    </row>
    <row r="227" spans="1:8" ht="14.25">
      <c r="A227" s="18"/>
      <c r="G227" s="1"/>
      <c r="H227" s="1"/>
    </row>
    <row r="228" spans="1:8" ht="14.25">
      <c r="A228" s="18"/>
      <c r="G228" s="1"/>
      <c r="H228" s="1"/>
    </row>
    <row r="229" spans="1:8" ht="14.25">
      <c r="A229" s="18"/>
      <c r="G229" s="1"/>
      <c r="H229" s="1"/>
    </row>
    <row r="230" spans="1:8" ht="14.25">
      <c r="A230" s="18"/>
      <c r="G230" s="1"/>
      <c r="H230" s="1"/>
    </row>
    <row r="231" spans="1:8" ht="14.25">
      <c r="A231" s="18"/>
      <c r="G231" s="1"/>
      <c r="H231" s="1"/>
    </row>
    <row r="232" spans="1:8" ht="14.25">
      <c r="A232" s="18"/>
      <c r="G232" s="1"/>
      <c r="H232" s="1"/>
    </row>
    <row r="233" spans="1:8" ht="14.25">
      <c r="A233" s="18"/>
      <c r="G233" s="1"/>
      <c r="H233" s="1"/>
    </row>
    <row r="234" spans="1:8" ht="14.25">
      <c r="A234" s="18"/>
      <c r="G234" s="1"/>
      <c r="H234" s="1"/>
    </row>
    <row r="235" spans="1:8" ht="14.25">
      <c r="A235" s="18"/>
      <c r="G235" s="1"/>
      <c r="H235" s="1"/>
    </row>
    <row r="236" spans="1:8" ht="14.25">
      <c r="A236" s="18"/>
      <c r="G236" s="1"/>
      <c r="H236" s="1"/>
    </row>
    <row r="237" spans="1:8" ht="14.25">
      <c r="A237" s="18"/>
      <c r="G237" s="1"/>
      <c r="H237" s="1"/>
    </row>
    <row r="238" spans="1:8" ht="14.25">
      <c r="A238" s="18"/>
      <c r="G238" s="1"/>
      <c r="H238" s="1"/>
    </row>
    <row r="239" spans="1:8" ht="14.25">
      <c r="A239" s="18"/>
      <c r="G239" s="1"/>
      <c r="H239" s="1"/>
    </row>
    <row r="240" spans="1:8" ht="14.25">
      <c r="A240" s="18"/>
      <c r="G240" s="1"/>
      <c r="H240" s="1"/>
    </row>
    <row r="241" spans="1:8" ht="14.25">
      <c r="A241" s="18"/>
      <c r="G241" s="1"/>
      <c r="H241" s="1"/>
    </row>
    <row r="242" spans="1:8" ht="14.25">
      <c r="A242" s="18"/>
      <c r="G242" s="1"/>
      <c r="H242" s="1"/>
    </row>
    <row r="243" spans="1:8" ht="14.25">
      <c r="A243" s="18"/>
      <c r="G243" s="1"/>
      <c r="H243" s="1"/>
    </row>
    <row r="244" spans="1:8" ht="14.25">
      <c r="A244" s="18"/>
      <c r="G244" s="1"/>
      <c r="H244" s="1"/>
    </row>
    <row r="245" spans="1:8" ht="14.25">
      <c r="A245" s="18"/>
      <c r="G245" s="1"/>
      <c r="H245" s="1"/>
    </row>
    <row r="246" spans="1:8" ht="14.25">
      <c r="A246" s="18"/>
      <c r="G246" s="1"/>
      <c r="H246" s="1"/>
    </row>
    <row r="247" spans="1:8" ht="14.25">
      <c r="A247" s="18"/>
      <c r="G247" s="1"/>
      <c r="H247" s="1"/>
    </row>
    <row r="248" spans="1:8" ht="14.25">
      <c r="A248" s="18"/>
      <c r="G248" s="1"/>
      <c r="H248" s="1"/>
    </row>
    <row r="249" spans="1:8" ht="14.25">
      <c r="A249" s="18"/>
      <c r="G249" s="1"/>
      <c r="H249" s="1"/>
    </row>
    <row r="250" spans="1:8" ht="14.25">
      <c r="A250" s="18"/>
      <c r="G250" s="1"/>
      <c r="H250" s="1"/>
    </row>
    <row r="251" spans="1:8" ht="14.25">
      <c r="A251" s="18"/>
      <c r="G251" s="1"/>
      <c r="H251" s="1"/>
    </row>
    <row r="252" spans="1:8" ht="14.25">
      <c r="A252" s="18"/>
      <c r="G252" s="1"/>
      <c r="H252" s="1"/>
    </row>
    <row r="253" spans="1:8" ht="14.25">
      <c r="A253" s="18"/>
      <c r="G253" s="1"/>
      <c r="H253" s="1"/>
    </row>
    <row r="254" spans="1:8" ht="14.25">
      <c r="A254" s="18"/>
      <c r="G254" s="1"/>
      <c r="H254" s="1"/>
    </row>
    <row r="255" spans="1:8" ht="14.25">
      <c r="A255" s="18"/>
      <c r="G255" s="1"/>
      <c r="H255" s="1"/>
    </row>
    <row r="256" spans="1:8" ht="14.25">
      <c r="A256" s="18"/>
      <c r="G256" s="1"/>
      <c r="H256" s="1"/>
    </row>
    <row r="257" spans="1:8" ht="14.25">
      <c r="A257" s="18"/>
      <c r="G257" s="1"/>
      <c r="H257" s="1"/>
    </row>
    <row r="258" spans="1:8" ht="14.25">
      <c r="A258" s="18"/>
      <c r="G258" s="1"/>
      <c r="H258" s="1"/>
    </row>
    <row r="259" spans="1:8" ht="14.25">
      <c r="A259" s="18"/>
      <c r="G259" s="1"/>
      <c r="H259" s="1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2015-12-29T10:30:25Z</cp:lastPrinted>
  <dcterms:created xsi:type="dcterms:W3CDTF">2007-10-25T07:07:19Z</dcterms:created>
  <dcterms:modified xsi:type="dcterms:W3CDTF">2015-12-30T05:56:41Z</dcterms:modified>
  <cp:category/>
  <cp:version/>
  <cp:contentType/>
  <cp:contentStatus/>
</cp:coreProperties>
</file>